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40" yWindow="345" windowWidth="14805" windowHeight="7770" activeTab="5"/>
  </bookViews>
  <sheets>
    <sheet name="исполнение доходов 2021" sheetId="5" r:id="rId1"/>
    <sheet name="целев.статьи 2021" sheetId="6" r:id="rId2"/>
    <sheet name="вед.струк.расх.2021" sheetId="4" r:id="rId3"/>
    <sheet name="Источники 2021" sheetId="8" r:id="rId4"/>
    <sheet name="Иные межбюд. 2021" sheetId="7" r:id="rId5"/>
    <sheet name="Исполн.расходов 2021" sheetId="9" r:id="rId6"/>
  </sheets>
  <definedNames>
    <definedName name="_xlnm.Print_Titles" localSheetId="2">вед.струк.расх.2021!$7:$7</definedName>
    <definedName name="_xlnm.Print_Titles" localSheetId="0">'исполнение доходов 2021'!$9:$9</definedName>
    <definedName name="_xlnm.Print_Titles" localSheetId="1">'целев.статьи 2021'!$6:$6</definedName>
    <definedName name="_xlnm.Print_Area" localSheetId="0">'исполнение доходов 2021'!$A$1:$C$52</definedName>
  </definedNames>
  <calcPr calcId="145621"/>
</workbook>
</file>

<file path=xl/calcChain.xml><?xml version="1.0" encoding="utf-8"?>
<calcChain xmlns="http://schemas.openxmlformats.org/spreadsheetml/2006/main">
  <c r="E137" i="4" l="1"/>
  <c r="E113" i="4"/>
  <c r="E111" i="4"/>
  <c r="E109" i="4"/>
  <c r="E108" i="4"/>
  <c r="E92" i="4"/>
  <c r="E88" i="4"/>
  <c r="E83" i="4"/>
  <c r="E82" i="4" s="1"/>
  <c r="E75" i="4"/>
  <c r="D169" i="6"/>
  <c r="D70" i="6"/>
  <c r="D73" i="6"/>
  <c r="D135" i="6"/>
  <c r="D111" i="6"/>
  <c r="D107" i="6"/>
  <c r="D99" i="6"/>
  <c r="D90" i="6"/>
  <c r="D86" i="6"/>
  <c r="D81" i="6"/>
  <c r="D80" i="6" s="1"/>
  <c r="C10" i="5"/>
  <c r="C29" i="5"/>
  <c r="C31" i="5"/>
  <c r="E161" i="4" l="1"/>
  <c r="E68" i="4" l="1"/>
  <c r="E59" i="4"/>
  <c r="E58" i="4" s="1"/>
  <c r="E47" i="4"/>
  <c r="E49" i="4"/>
  <c r="E51" i="4"/>
  <c r="D159" i="6"/>
  <c r="D66" i="6"/>
  <c r="D45" i="6"/>
  <c r="D47" i="6"/>
  <c r="D49" i="6"/>
  <c r="D57" i="6"/>
  <c r="D56" i="6" s="1"/>
  <c r="E46" i="4" l="1"/>
  <c r="D44" i="6"/>
  <c r="E131" i="4"/>
  <c r="E130" i="4" s="1"/>
  <c r="E129" i="4" s="1"/>
  <c r="E128" i="4" s="1"/>
  <c r="D129" i="6"/>
  <c r="D128" i="6" s="1"/>
  <c r="D127" i="6" s="1"/>
  <c r="D126" i="6" s="1"/>
  <c r="C39" i="5"/>
  <c r="C22" i="5" l="1"/>
  <c r="C24" i="5"/>
  <c r="C14" i="5"/>
  <c r="C21" i="5" l="1"/>
  <c r="C30" i="9"/>
  <c r="C17" i="9"/>
  <c r="C11" i="9"/>
  <c r="C14" i="8"/>
  <c r="C13" i="8"/>
  <c r="C12" i="8"/>
  <c r="C18" i="7"/>
  <c r="C33" i="9" l="1"/>
  <c r="C28" i="9"/>
  <c r="C26" i="9"/>
  <c r="C23" i="9"/>
  <c r="C20" i="9"/>
  <c r="C15" i="9"/>
  <c r="C35" i="9" l="1"/>
  <c r="D10" i="6"/>
  <c r="D9" i="6" s="1"/>
  <c r="D8" i="6" s="1"/>
  <c r="D14" i="6"/>
  <c r="D12" i="6" s="1"/>
  <c r="D18" i="6"/>
  <c r="D17" i="6" s="1"/>
  <c r="D23" i="6"/>
  <c r="D22" i="6" s="1"/>
  <c r="D28" i="6"/>
  <c r="D30" i="6"/>
  <c r="D35" i="6"/>
  <c r="D34" i="6" s="1"/>
  <c r="D38" i="6"/>
  <c r="D37" i="6" s="1"/>
  <c r="D41" i="6"/>
  <c r="D40" i="6" s="1"/>
  <c r="D52" i="6"/>
  <c r="D54" i="6"/>
  <c r="D62" i="6"/>
  <c r="D64" i="6"/>
  <c r="D68" i="6"/>
  <c r="D71" i="6"/>
  <c r="D78" i="6"/>
  <c r="D88" i="6"/>
  <c r="D85" i="6" s="1"/>
  <c r="D92" i="6"/>
  <c r="D93" i="6"/>
  <c r="D96" i="6"/>
  <c r="D95" i="6" s="1"/>
  <c r="D98" i="6"/>
  <c r="D102" i="6"/>
  <c r="D101" i="6" s="1"/>
  <c r="D109" i="6"/>
  <c r="D115" i="6"/>
  <c r="D114" i="6" s="1"/>
  <c r="D113" i="6" s="1"/>
  <c r="D120" i="6"/>
  <c r="D119" i="6" s="1"/>
  <c r="D118" i="6" s="1"/>
  <c r="D117" i="6" s="1"/>
  <c r="D124" i="6"/>
  <c r="D123" i="6" s="1"/>
  <c r="D122" i="6" s="1"/>
  <c r="D132" i="6"/>
  <c r="D137" i="6"/>
  <c r="D139" i="6"/>
  <c r="D143" i="6"/>
  <c r="D145" i="6"/>
  <c r="D147" i="6"/>
  <c r="D149" i="6"/>
  <c r="D151" i="6"/>
  <c r="D153" i="6"/>
  <c r="D155" i="6"/>
  <c r="D157" i="6"/>
  <c r="D161" i="6"/>
  <c r="D163" i="6"/>
  <c r="D165" i="6"/>
  <c r="D167" i="6"/>
  <c r="D61" i="6" l="1"/>
  <c r="D27" i="6"/>
  <c r="D26" i="6" s="1"/>
  <c r="D25" i="6" s="1"/>
  <c r="D106" i="6"/>
  <c r="D105" i="6" s="1"/>
  <c r="D104" i="6" s="1"/>
  <c r="D76" i="6"/>
  <c r="D75" i="6" s="1"/>
  <c r="D131" i="6"/>
  <c r="D60" i="6"/>
  <c r="D59" i="6" s="1"/>
  <c r="D51" i="6"/>
  <c r="D43" i="6" s="1"/>
  <c r="D33" i="6"/>
  <c r="D32" i="6" s="1"/>
  <c r="D84" i="6"/>
  <c r="D83" i="6"/>
  <c r="D21" i="6"/>
  <c r="D20" i="6" s="1"/>
  <c r="D16" i="6"/>
  <c r="D7" i="6" s="1"/>
  <c r="D77" i="6"/>
  <c r="D13" i="6"/>
  <c r="C11" i="5"/>
  <c r="C13" i="5"/>
  <c r="C19" i="5"/>
  <c r="C27" i="5"/>
  <c r="C36" i="5"/>
  <c r="C48" i="5"/>
  <c r="C50" i="5"/>
  <c r="E169" i="4"/>
  <c r="E167" i="4"/>
  <c r="E165" i="4"/>
  <c r="E163" i="4"/>
  <c r="E159" i="4"/>
  <c r="E157" i="4"/>
  <c r="E155" i="4"/>
  <c r="E153" i="4"/>
  <c r="E151" i="4"/>
  <c r="E149" i="4"/>
  <c r="E147" i="4"/>
  <c r="E145" i="4"/>
  <c r="E141" i="4"/>
  <c r="E139" i="4"/>
  <c r="E134" i="4"/>
  <c r="E126" i="4"/>
  <c r="E125" i="4" s="1"/>
  <c r="E124" i="4" s="1"/>
  <c r="E122" i="4"/>
  <c r="E121" i="4"/>
  <c r="E120" i="4" s="1"/>
  <c r="E119" i="4" s="1"/>
  <c r="E117" i="4"/>
  <c r="E116" i="4" s="1"/>
  <c r="E115" i="4" s="1"/>
  <c r="E107" i="4"/>
  <c r="E106" i="4" s="1"/>
  <c r="E104" i="4"/>
  <c r="E103" i="4" s="1"/>
  <c r="E101" i="4"/>
  <c r="E100" i="4" s="1"/>
  <c r="E98" i="4"/>
  <c r="E97" i="4" s="1"/>
  <c r="E95" i="4"/>
  <c r="E94" i="4"/>
  <c r="E90" i="4"/>
  <c r="E87" i="4" s="1"/>
  <c r="E80" i="4"/>
  <c r="E73" i="4"/>
  <c r="E72" i="4" s="1"/>
  <c r="E70" i="4"/>
  <c r="E66" i="4"/>
  <c r="E64" i="4"/>
  <c r="E56" i="4"/>
  <c r="E54" i="4"/>
  <c r="E43" i="4"/>
  <c r="E42" i="4" s="1"/>
  <c r="E40" i="4"/>
  <c r="E39" i="4" s="1"/>
  <c r="E37" i="4"/>
  <c r="E36" i="4" s="1"/>
  <c r="E32" i="4"/>
  <c r="E30" i="4"/>
  <c r="E25" i="4"/>
  <c r="E24" i="4" s="1"/>
  <c r="E20" i="4"/>
  <c r="E19" i="4" s="1"/>
  <c r="E16" i="4"/>
  <c r="E15" i="4" s="1"/>
  <c r="E12" i="4"/>
  <c r="E11" i="4" s="1"/>
  <c r="E10" i="4" s="1"/>
  <c r="E79" i="4" l="1"/>
  <c r="E78" i="4"/>
  <c r="E63" i="4"/>
  <c r="E62" i="4" s="1"/>
  <c r="E61" i="4" s="1"/>
  <c r="E133" i="4"/>
  <c r="E171" i="4" s="1"/>
  <c r="E53" i="4"/>
  <c r="E45" i="4" s="1"/>
  <c r="E35" i="4"/>
  <c r="E34" i="4" s="1"/>
  <c r="E29" i="4"/>
  <c r="E28" i="4" s="1"/>
  <c r="E27" i="4" s="1"/>
  <c r="E23" i="4"/>
  <c r="E22" i="4" s="1"/>
  <c r="E18" i="4"/>
  <c r="C18" i="8"/>
  <c r="C35" i="5"/>
  <c r="C34" i="5" s="1"/>
  <c r="E86" i="4"/>
  <c r="E85" i="4"/>
  <c r="E14" i="4"/>
  <c r="E9" i="4" s="1"/>
  <c r="E77" i="4"/>
  <c r="E8" i="4" l="1"/>
  <c r="C52" i="5"/>
  <c r="C36" i="9" l="1"/>
  <c r="C17" i="8"/>
  <c r="C16" i="8" s="1"/>
  <c r="C19" i="8" s="1"/>
  <c r="E172" i="4"/>
</calcChain>
</file>

<file path=xl/sharedStrings.xml><?xml version="1.0" encoding="utf-8"?>
<sst xmlns="http://schemas.openxmlformats.org/spreadsheetml/2006/main" count="764" uniqueCount="407">
  <si>
    <t>Наименование</t>
  </si>
  <si>
    <t>Код                целевой классификации</t>
  </si>
  <si>
    <t>Вид расходов</t>
  </si>
  <si>
    <t>02.0.00.00000</t>
  </si>
  <si>
    <t>06.0.00.00000</t>
  </si>
  <si>
    <t>06.1.01.00000</t>
  </si>
  <si>
    <t>Закупка товаров, работ и услуг для государственных (муниципальных) нужд</t>
  </si>
  <si>
    <t>Иные бюджетные ассигнования</t>
  </si>
  <si>
    <t>08.0.00.00000</t>
  </si>
  <si>
    <t>08.1.00.00000</t>
  </si>
  <si>
    <t>08.1.01.00000</t>
  </si>
  <si>
    <t>Реализация мероприятий в рамках программы развития муниципальной службы</t>
  </si>
  <si>
    <t>Межбюджетные трансферты</t>
  </si>
  <si>
    <t>12.0.00.00000</t>
  </si>
  <si>
    <t>12.1.00.00000</t>
  </si>
  <si>
    <t>12.1.01.00000</t>
  </si>
  <si>
    <t>13.0.00.00000</t>
  </si>
  <si>
    <t>14.0.00.00000</t>
  </si>
  <si>
    <t>14.1.00.00000</t>
  </si>
  <si>
    <t>14.1.04.00000</t>
  </si>
  <si>
    <t>Непрограммные расходы</t>
  </si>
  <si>
    <t>Глава муниципального образования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</si>
  <si>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</si>
  <si>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Центральный аппарат</t>
  </si>
  <si>
    <t>15.0.00.00000</t>
  </si>
  <si>
    <t>15.1.00.00000</t>
  </si>
  <si>
    <t>01.0.00.00000</t>
  </si>
  <si>
    <t>01.1.00.00000</t>
  </si>
  <si>
    <t>01.1.03.00000</t>
  </si>
  <si>
    <t>13.1.00.00000</t>
  </si>
  <si>
    <t>02.1.00.00000</t>
  </si>
  <si>
    <t>02.1.03.00000</t>
  </si>
  <si>
    <t>03.0.00.00000</t>
  </si>
  <si>
    <t>03.3.00.00000</t>
  </si>
  <si>
    <t>03.3.01.00000</t>
  </si>
  <si>
    <t>04.0.00.00000</t>
  </si>
  <si>
    <t>04.1.00.00000</t>
  </si>
  <si>
    <t>ИТОГО</t>
  </si>
  <si>
    <t>Главный распоря-дитель</t>
  </si>
  <si>
    <t>Исполнено      (руб.)</t>
  </si>
  <si>
    <t>Приложение 3</t>
  </si>
  <si>
    <t>Муниципальная программа "Развитие культуры,  туризма и молодежной политики в Борисоглебском сельском поселении"</t>
  </si>
  <si>
    <t>Администрация Борисоглебского сельского поселения</t>
  </si>
  <si>
    <t>Муниципальная целевая программа "Организация досуга и обеспечения жителей Борисоглебского сельского поселения услугами организации культуры"</t>
  </si>
  <si>
    <t>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t>
  </si>
  <si>
    <t>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</si>
  <si>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01.1.03.65010</t>
  </si>
  <si>
    <t>Муниципальная целевая программа "Развитие библиотечного дела на территории Борисоглебского сельского поселения"</t>
  </si>
  <si>
    <t>Пополнение, обеспечение сохранности библиотечного фонда</t>
  </si>
  <si>
    <t>Иные межбюджетные трансферты на 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</si>
  <si>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 xml:space="preserve">Муниципальная целевая программа "Молодежь" </t>
  </si>
  <si>
    <t>Реализация в полном  объеме  системы  мероприятий, обеспечивающих        формирование         активного социально-значимого отношения молодежи  к  проблемам общества и окружающей среды,  способствующего  росту уровня жизни молодого поколения поселения</t>
  </si>
  <si>
    <t>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t>
  </si>
  <si>
    <t>Муниципальная программа "Физическая культура и спорт в Борисоглебском сельском поселении"</t>
  </si>
  <si>
    <t>Муниципальная целевая программа "Развитие физической культуры и спорта в Борисоглебском сельском поселении"</t>
  </si>
  <si>
    <t>Совершенствование организации физкультурно-спортивной деятельности</t>
  </si>
  <si>
    <t>Иные межбюджетные трансферты на 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</si>
  <si>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Муниципальная программа "Обеспечение качественными коммунальными услугами населения Борисоглебского сельского поселения"</t>
  </si>
  <si>
    <t>Муниципальная адресная программа по проведению капитального ремонта многоквартирных домов в Борисоглебском сельском поселении с участием средств регионального фонда</t>
  </si>
  <si>
    <t>Капитальный ремонт  многоквартирных домов и ремонт общего имущества,находящихся в муниципальной собственности</t>
  </si>
  <si>
    <t>Осуществление мероприятий по капитальному ремонту многоквартирных домов за счет средств бюджета Борисоглебского сельского поселения в части жилых  помещений, находящихся в муниципальной собственности</t>
  </si>
  <si>
    <t>Финансовые средства на меры муниципальной поддержки проведения капитального ремонта общего имущества в многоквартирных домах</t>
  </si>
  <si>
    <t>Муниципальная программа "Развитие местного самоуправления Борисоглебского сельского поселения"</t>
  </si>
  <si>
    <t>Муниципальная целевая программа "Развитие муниципальной службы в Администрации Борисоглебского сельского поселения Ярославской области"</t>
  </si>
  <si>
    <t>Формирование организационно-методического и аналитического сопровождения системы муниципальной службы</t>
  </si>
  <si>
    <t>Создание условий для профессионального развития и подготовки кадров муниципальной службы в администрации Борисоглебского сельского поселения, стимулирование муниципальных служащих к обучению, повышению квалификации</t>
  </si>
  <si>
    <t>Обеспечение устойчивого развития кадрового потенциала и повышения эффективности муниципальной службы, внедрение новых методов планирования, стимулирования и оценки деятельности муниципальных служащих</t>
  </si>
  <si>
    <t>Муниципальная программа "Обеспечение доступным и комфортным жильем населения Борисоглебского сельского поселения"</t>
  </si>
  <si>
    <t>Муниципальная целевая программа "Переселение граждан из аварийного и признанного непригодным для проживания жилищного фонда Борисоглебского сельского поселения"</t>
  </si>
  <si>
    <t>Муниципальная целевая программа "Поддержка граждан, проживающих на территории Борисоглебского сельского поселения, в сфере ипотечного жилищного кредитования"</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</si>
  <si>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бюджета сельского поселения</t>
  </si>
  <si>
    <t>Поступление нефинансовых активов</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</si>
  <si>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областного бюджета</t>
  </si>
  <si>
    <t xml:space="preserve">Поддержка молодых семей, проживающих на территории Борисоглебского сельского поселения, в приобретении (строительстве) жилья </t>
  </si>
  <si>
    <t>Муниципальная программа "Развитие дорожного хозяйства и транспорта в Борисоглебском сельском поселении"</t>
  </si>
  <si>
    <t>Муниципальная целевая программа "Развитие сети автомобильных дорог Борисоглебского сельского поселения"</t>
  </si>
  <si>
    <t>Капитальный ремонт, ремонт и содержание дорог общего пользования, а также мостовых и иных конструкций на них в границах населенных пунктов Борисоглебского сельского поселения</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</si>
  <si>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t>
  </si>
  <si>
    <t>Капитальный ремонт, ремонт и содержание автомобильных дорог Борисоглебского сельского поселения за счет средств  бюджета поселения</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</si>
  <si>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t>
  </si>
  <si>
    <t>Капитальный ремонт, ремонт и содержание автомобильных дорог, а также мостовых и иных конструкций на них вне границ населенных пунктов Борисоглебского сельского поселения</t>
  </si>
  <si>
    <t>Осуществление дорожной деятельности в отношении автомобильных дорог местного значения вне границ населенных пунктов в границах поселения</t>
  </si>
  <si>
    <t>Муниципальная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</si>
  <si>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Муниципальная целевая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</si>
  <si>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Разработка и реализация мероприятий, направленных на соблюдение правил пожарной безопасности населением</t>
  </si>
  <si>
    <t>Организация и осуществление мероприятий по пожарной безопасности Борисоглебского сельского поселения</t>
  </si>
  <si>
    <t>Муниципальная программа " Благоустройство территории Борисоглебского сельского поселения"</t>
  </si>
  <si>
    <t>Муниципальная целевая программа " Содержание объектов благоустройства на  территории Борисоглебского сельского поселения"</t>
  </si>
  <si>
    <t>Организация взаимодействия между предприятиями, организациями и учреждениями при решении вопросов благоустройства поселения</t>
  </si>
  <si>
    <t xml:space="preserve"> Мероприятия по благоустройству территории Борисоглебского сельского поселения</t>
  </si>
  <si>
    <t>Приведение в качественное состояние элементов благоустройства населенных пунктов.</t>
  </si>
  <si>
    <t>Приведение в качественное состояние элементов благоустройства населенных пунктов</t>
  </si>
  <si>
    <t>Содержание, текущий ремонт объектов благоустройства</t>
  </si>
  <si>
    <t>Расходы на озеленение территории Борисоглебского сельского поселения</t>
  </si>
  <si>
    <t>Оздоровление санитарной экологической обстановки в поселении и на свободных территориях, ликвидация стихийных навалов мусора;</t>
  </si>
  <si>
    <t>Мероприятия по благоустройству территории Борисоглебского сельского поселения</t>
  </si>
  <si>
    <t>Обеспечение функции уличного освещения в поселении</t>
  </si>
  <si>
    <t>Расходы на уличное освещение территории Борисоглебского сельского поселения</t>
  </si>
  <si>
    <t>Муниципальная программа "Обеспечение жителей Борисоглебского сельского поселения услугами связи, общественного питания, торговли и бытового обслуживания"</t>
  </si>
  <si>
    <t>Муниципальная программа "Развитие бытового обслуживания населения на территории Борисоглебского сельского поселения"</t>
  </si>
  <si>
    <t>Повышение качества и доступности бытовых услуг и товаров для населения</t>
  </si>
  <si>
    <t>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t>
  </si>
  <si>
    <t>Муниципальная программа "Формирование современной городской среды Борисоглебского сельского поселения"</t>
  </si>
  <si>
    <t>Муниципальная целевая программа "Формирование современной городской среды на территории Борисоглебского сельского поселения"</t>
  </si>
  <si>
    <t>Реализация мероприятий по формированию современной городской среды</t>
  </si>
  <si>
    <t>Муниципальная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</si>
  <si>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Муниципальная целевая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</si>
  <si>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Совершенствование организации движения транспорта и пешеходов в поселении</t>
  </si>
  <si>
    <t>Мероприятия по совершенствованию организации движения транспорта и пешеходов в поселении</t>
  </si>
  <si>
    <t>Муниципальная программа "Создание доступной среды для инвалидов и других маломобильных групп населения в администрации Борисоглебского сельского поселения"</t>
  </si>
  <si>
    <t>Муниципальная целевая программа "Создание доступной среды для инвалидов и других маломобильных групп населения в администрации Борисоглебского сельского поселения"</t>
  </si>
  <si>
    <t>Реализация мероприятий по созданию условий доступной среды для инвалидов и других маломобильных групп населения</t>
  </si>
  <si>
    <t>Осуществление полномочий по решению вопросов местного значения: дорожная деятельность в отношении автомобильных дорог местного значения вне границ населенных пунктов в границах поселения</t>
  </si>
  <si>
    <t>Осуществление первичного воинского учета на территориях, где отсутствуют военные комиссариаты</t>
  </si>
  <si>
    <t>Мероприятия по управлению, распоряжению имуществом, находящимся в муниципальной собственности</t>
  </si>
  <si>
    <t>Выполнение других обязательств государства</t>
  </si>
  <si>
    <t>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t>
  </si>
  <si>
    <t>Резервные фонды исполнительных органов местных администраций</t>
  </si>
  <si>
    <t>Иные межбюджетные трансферты на осуществление переданных полномочий контрольно-счетного органа Борисоглебского сельского поселения по осуществлению внешнего муниципального финансового контроля</t>
  </si>
  <si>
    <t>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t>
  </si>
  <si>
    <t xml:space="preserve">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t>
  </si>
  <si>
    <t xml:space="preserve">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физкультурно-оздоровительных и спортивных мероприятий </t>
  </si>
  <si>
    <t>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t>
  </si>
  <si>
    <t>Доплата к пенсии лицам, замещавшим муниципальные должности и должности муниципальной службы</t>
  </si>
  <si>
    <t>Иные пенсии, социальные доплаты к пенсиям</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</si>
  <si>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</si>
  <si>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Исполнение судебных актов</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</si>
  <si>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организации ритуальных услуг и содержание мест захоронения,  в части организации ритуальных услуг</t>
  </si>
  <si>
    <t>Итого</t>
  </si>
  <si>
    <t>ПРОФИЦИТ/ДЕФИЦИТ</t>
  </si>
  <si>
    <t xml:space="preserve"> 01.2.00.00000</t>
  </si>
  <si>
    <t>01.2.04.00000</t>
  </si>
  <si>
    <t>01.2.04.65030</t>
  </si>
  <si>
    <t xml:space="preserve"> </t>
  </si>
  <si>
    <t>01.3.00.00000</t>
  </si>
  <si>
    <t>01.3.01.00000</t>
  </si>
  <si>
    <t>01.3.01.65050</t>
  </si>
  <si>
    <t>02.1.03.65070</t>
  </si>
  <si>
    <t>03.3.01.65210</t>
  </si>
  <si>
    <t>03.3.01.65490</t>
  </si>
  <si>
    <t>04.1.02.00000</t>
  </si>
  <si>
    <t>04.1.02.65220</t>
  </si>
  <si>
    <t>04.1.04.00000</t>
  </si>
  <si>
    <t>04.1.04.65220</t>
  </si>
  <si>
    <t>04.1.05.00000</t>
  </si>
  <si>
    <t>04.1.05.65220</t>
  </si>
  <si>
    <t>05.0.00.00000</t>
  </si>
  <si>
    <t>05.1.00.00000</t>
  </si>
  <si>
    <t>05.2.00.00000</t>
  </si>
  <si>
    <t>05.2.01.61230</t>
  </si>
  <si>
    <t>05.2.01.71230</t>
  </si>
  <si>
    <t>06.1.00.00000</t>
  </si>
  <si>
    <t>06.1.01.62440</t>
  </si>
  <si>
    <t>06.1.01.65300</t>
  </si>
  <si>
    <t>06.1.01.72440</t>
  </si>
  <si>
    <t>06.1.02.00000</t>
  </si>
  <si>
    <t>06.1.02.20290</t>
  </si>
  <si>
    <t>08.1.01.65350</t>
  </si>
  <si>
    <t>09.0.00.00000</t>
  </si>
  <si>
    <t>09.1.00.00000</t>
  </si>
  <si>
    <t>09.1.01.00000</t>
  </si>
  <si>
    <t>09.1.01.65410</t>
  </si>
  <si>
    <t>09.1.02.00000</t>
  </si>
  <si>
    <t>09.1.03.00000</t>
  </si>
  <si>
    <t>09.1.03.65390</t>
  </si>
  <si>
    <t>09.1.04.00000</t>
  </si>
  <si>
    <t>09.1.04.65410</t>
  </si>
  <si>
    <t>09.1.05.00000</t>
  </si>
  <si>
    <t>09.1.05.65380</t>
  </si>
  <si>
    <t>12.1.01.65460</t>
  </si>
  <si>
    <t>13.1.F2.55550</t>
  </si>
  <si>
    <t>14.1.04.65480</t>
  </si>
  <si>
    <t>15.1.01.65510</t>
  </si>
  <si>
    <t>20.0.00.0000</t>
  </si>
  <si>
    <t>20.0.00.20500</t>
  </si>
  <si>
    <t>20.0.00.51180</t>
  </si>
  <si>
    <t>20.0.00.85010</t>
  </si>
  <si>
    <t>20.0.00.85020</t>
  </si>
  <si>
    <t>20.0.00.85050</t>
  </si>
  <si>
    <t>20.0.00.85060</t>
  </si>
  <si>
    <t>20.0.00.85070</t>
  </si>
  <si>
    <t>20.0.00.85100</t>
  </si>
  <si>
    <t>20.0.00.85110</t>
  </si>
  <si>
    <t>20.0.00.85130</t>
  </si>
  <si>
    <t>20.0.00.85140</t>
  </si>
  <si>
    <t>20.0.00.85150</t>
  </si>
  <si>
    <t>20.0.00.85160</t>
  </si>
  <si>
    <t>20.0.00.85170</t>
  </si>
  <si>
    <t>20.0.00.85190</t>
  </si>
  <si>
    <t>20.0.00.85200</t>
  </si>
  <si>
    <t>20.0.00.85210</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</si>
  <si>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</si>
  <si>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850 202 40014 10 0000 150</t>
  </si>
  <si>
    <t>Иные межбюджетные трансферты</t>
  </si>
  <si>
    <t>000 202 40000 00 0000 150</t>
  </si>
  <si>
    <t>Субвенции бюджетам сельских поселений на осуществление первичного воинского учета на территориях, где отсутствуют военные комиссариаты</t>
  </si>
  <si>
    <t>850 202 35118 10 0000 150</t>
  </si>
  <si>
    <t>Субвенции бюджетам бюджетной системы Российской Федерации</t>
  </si>
  <si>
    <t>000 202 30000 00 0000 150</t>
  </si>
  <si>
    <t>850 202 29999 10 0000 150</t>
  </si>
  <si>
    <t>850 202 25555 10 0000 150</t>
  </si>
  <si>
    <t>Субсидии бюджетам сельских поселений на реализацию мероприятий по обеспечению жильем молодых семей</t>
  </si>
  <si>
    <t>850 202 25497 10 0000 150</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</si>
  <si>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</si>
  <si>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 xml:space="preserve">850 202 20302 10 0000 150 </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</si>
  <si>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</si>
  <si>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850 202 20299 10 0000 150</t>
  </si>
  <si>
    <t>Субсидии бюджетам сельских поселений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</si>
  <si>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850 202 20041 10 0000 150</t>
  </si>
  <si>
    <t>Субсидии бюджетам бюджетной системы Российской Федерации (межбюджетные субсидии)</t>
  </si>
  <si>
    <t>000 202 20000 00 0000 150</t>
  </si>
  <si>
    <t xml:space="preserve">Прочие дотации бюджетам сельских поселений </t>
  </si>
  <si>
    <t>850 202 19999 10 0000 150</t>
  </si>
  <si>
    <t>Дотации бюджетам сельских поселений на выравнивание бюджетной обеспеченности из бюджета субъекта Российской Федерации</t>
  </si>
  <si>
    <t>850 202 15001 10 0000 150</t>
  </si>
  <si>
    <t>Дотации бюджетам бюджетной системы Российской Федерации</t>
  </si>
  <si>
    <t>000 202 10000 00 0000 150</t>
  </si>
  <si>
    <t>Безвозмездные поступления от других бюджетов бюджетной системы Российской Федерации</t>
  </si>
  <si>
    <t>000 202 00000 00 0000 000</t>
  </si>
  <si>
    <t>Безвозмездные поступления</t>
  </si>
  <si>
    <t>000 200 00000 00 0000 000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</si>
  <si>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сельского поселения</t>
  </si>
  <si>
    <t>850 116 07090 10 0000 140</t>
  </si>
  <si>
    <t>Штрафы, санкции, возмещение ущерба</t>
  </si>
  <si>
    <t>000 116 00000 00 0000 000</t>
  </si>
  <si>
    <t>Прочие доходы от компенсации затрат бюджетов сельских поселений</t>
  </si>
  <si>
    <t>Доходы от оказания платных услуг и компенсации затрат государства</t>
  </si>
  <si>
    <t>000 113 00000 00 0000 000</t>
  </si>
  <si>
    <t xml:space="preserve">Земельный налог с физических лиц, обладающих земельным участком, расположенным в границах сельских поселений </t>
  </si>
  <si>
    <t>182 106 06043 10 0000 110</t>
  </si>
  <si>
    <t xml:space="preserve">Земельный налог с организаций, обладающих земельным участком, расположенным в границах сельских поселений </t>
  </si>
  <si>
    <t>182 106 06033 10 0000 110</t>
  </si>
  <si>
    <t xml:space="preserve">  </t>
  </si>
  <si>
    <t>Налог на имущество физических лиц, взимаемый по ставкам, применяемым к объектам налогообложения, расположенным в границах сельских поселений</t>
  </si>
  <si>
    <t>182 106 01030 10 0000 110</t>
  </si>
  <si>
    <t>Налоги на имущество</t>
  </si>
  <si>
    <t>000 106 00000 00 0000 000</t>
  </si>
  <si>
    <t>Единый сельскохозяйственный налог</t>
  </si>
  <si>
    <t>Налоги на совокупный доход</t>
  </si>
  <si>
    <t>000 105 00000 00 0000 000</t>
  </si>
  <si>
    <t>Акцизы по подакцизным товарам (продукции), производимым на территории Российской Федерации</t>
  </si>
  <si>
    <t>Налоги на товары (работы, услуги), реализуемые на территории Российской Федерации</t>
  </si>
  <si>
    <t>000 103 00000 00 0000 000</t>
  </si>
  <si>
    <t>Налог на доходы физических лиц</t>
  </si>
  <si>
    <t>Налоги на прибыль, доходы</t>
  </si>
  <si>
    <t>000 101 00000 00 0000 000</t>
  </si>
  <si>
    <t>Налоговые и неналоговые доходы</t>
  </si>
  <si>
    <t>000 100 00000 00 0000 000</t>
  </si>
  <si>
    <t>Исполнено         (руб.)</t>
  </si>
  <si>
    <t>Наименование доходов</t>
  </si>
  <si>
    <t>Код классификации доходов</t>
  </si>
  <si>
    <t>в соответствии с классификацией доходов бюджетов Российской Федерации</t>
  </si>
  <si>
    <t>Исполнение доходов  бюджета Борисоглебского сельского поселения</t>
  </si>
  <si>
    <t>Приложение 1</t>
  </si>
  <si>
    <t>Исполнение      (руб.)</t>
  </si>
  <si>
    <t>Приложение 2</t>
  </si>
  <si>
    <t>Приложение 5</t>
  </si>
  <si>
    <t>Приложение 6</t>
  </si>
  <si>
    <t>Источники</t>
  </si>
  <si>
    <t>Код</t>
  </si>
  <si>
    <t>Бюджетные кредиты от других бюджетов бюджетной системы Российской Федерации</t>
  </si>
  <si>
    <t>ИТОГО источников внутреннего финансирования</t>
  </si>
  <si>
    <t>Российской Федерации</t>
  </si>
  <si>
    <t>Исполнено (руб.)</t>
  </si>
  <si>
    <t>Наименование разделов, подразделов</t>
  </si>
  <si>
    <t>0100</t>
  </si>
  <si>
    <t>Общегосударственные вопросы</t>
  </si>
  <si>
    <t>0104</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</si>
  <si>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</si>
  <si>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0113</t>
  </si>
  <si>
    <t>Другие общегосударственные вопросы</t>
  </si>
  <si>
    <t>0200</t>
  </si>
  <si>
    <t>Национальная оборона</t>
  </si>
  <si>
    <t>0203</t>
  </si>
  <si>
    <t>Мобилизационная и вневойсковая подготовка</t>
  </si>
  <si>
    <t>0300</t>
  </si>
  <si>
    <t>Национальная безопасность и правоохранительная деятельность</t>
  </si>
  <si>
    <t>0400</t>
  </si>
  <si>
    <t>Национальная экономика</t>
  </si>
  <si>
    <t>0409</t>
  </si>
  <si>
    <t>Дорожное хозяйство (дорожные фонды)</t>
  </si>
  <si>
    <t>0412</t>
  </si>
  <si>
    <t>Другие вопросы в обласьти национальной экономики</t>
  </si>
  <si>
    <t>0500</t>
  </si>
  <si>
    <t>Жилищно-коммунальное хозяйство</t>
  </si>
  <si>
    <t>0501</t>
  </si>
  <si>
    <t>Жилищное хозяйство</t>
  </si>
  <si>
    <t>0503</t>
  </si>
  <si>
    <t>Благоустройство</t>
  </si>
  <si>
    <t>0700</t>
  </si>
  <si>
    <t>Образование</t>
  </si>
  <si>
    <t>0707</t>
  </si>
  <si>
    <t>Молодежная политика и оздоровление детей</t>
  </si>
  <si>
    <t>0800</t>
  </si>
  <si>
    <t>Культура, кинематография</t>
  </si>
  <si>
    <t>0801</t>
  </si>
  <si>
    <t>Культура</t>
  </si>
  <si>
    <t>1000</t>
  </si>
  <si>
    <t>Социальная политика</t>
  </si>
  <si>
    <t>1003</t>
  </si>
  <si>
    <t>Социальное обеспечение населения</t>
  </si>
  <si>
    <t>1100</t>
  </si>
  <si>
    <t>Физическая культура и спорт</t>
  </si>
  <si>
    <t>1102</t>
  </si>
  <si>
    <t>Массовый спорт</t>
  </si>
  <si>
    <t>ВСЕГО:</t>
  </si>
  <si>
    <t>Борисоглебского сельского поселения</t>
  </si>
  <si>
    <t>Исполнение иных межбюджетных трансфертов районному бюджету</t>
  </si>
  <si>
    <t>№ п/п</t>
  </si>
  <si>
    <t>Наименование трансферта</t>
  </si>
  <si>
    <t>Исполнено           (руб.)</t>
  </si>
  <si>
    <t>В сфере осуществления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</si>
  <si>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Приложение 4</t>
  </si>
  <si>
    <t>внутреннего финансирования дефицита бюджета</t>
  </si>
  <si>
    <t>НАИМЕНОВАНИЕ</t>
  </si>
  <si>
    <t>850 0103 00 00 00 0000 000</t>
  </si>
  <si>
    <t>850 01 03 01 00 00 0000 000</t>
  </si>
  <si>
    <t>Бюджетные кредиты от других бюджетов бюджетной системы Российской Федерации в валюте Российской Федерации</t>
  </si>
  <si>
    <t>850 01 03 01 00 00 0000 800</t>
  </si>
  <si>
    <t>Погашение бюджетных кредитов, полученных от других бюджетов бюджетной системы Российской Федерации в валюте Российской Федерации</t>
  </si>
  <si>
    <t>850 01 03 01 00 10 4620 810</t>
  </si>
  <si>
    <t>Погашение бюджетами сельских поселений кредитов от других бюджетов бюджетной системы Российской Федерации в валюте Российской Федерации</t>
  </si>
  <si>
    <t>850 0105 0000 00 0000 000</t>
  </si>
  <si>
    <t>Изменение остатков средств на счетах по учету средств бюджета</t>
  </si>
  <si>
    <t>850 0105 0201 10 0000 510</t>
  </si>
  <si>
    <t>Увеличение прочих остатков денежных средств бюджетов поселений</t>
  </si>
  <si>
    <t>850 0105 0201 10 0000 610</t>
  </si>
  <si>
    <t>Уменьшение прочих остатков денежных средств  бюджетов поселений</t>
  </si>
  <si>
    <t>0111</t>
  </si>
  <si>
    <t>Резервные фонды</t>
  </si>
  <si>
    <t>0310</t>
  </si>
  <si>
    <t>0314</t>
  </si>
  <si>
    <t>Защита населения и территории от чрезвычайных ситуаций природного и техногенного характера, пожарная безопасность</t>
  </si>
  <si>
    <t>Другие вопросы в области национальной безопасности и правоохранительной деятельности</t>
  </si>
  <si>
    <t>1001</t>
  </si>
  <si>
    <t>Пенсионное обеспечение</t>
  </si>
  <si>
    <t>850 113 02995 10 0000 130</t>
  </si>
  <si>
    <t>Исполнено (руб.) 2021 г.</t>
  </si>
  <si>
    <t>182 101 02000 01 0000 110</t>
  </si>
  <si>
    <t>100 103 02000 01 0000 110</t>
  </si>
  <si>
    <t>182 105 03010 01 0000 110</t>
  </si>
  <si>
    <t>100 103 02231 01 0000 110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</si>
  <si>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</si>
  <si>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100 103 02241 01 0000 110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</si>
  <si>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</si>
  <si>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</si>
  <si>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</si>
  <si>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</si>
  <si>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100 103 02261 01 0000 110</t>
  </si>
  <si>
    <t>182 106 06000 00 0000  110</t>
  </si>
  <si>
    <t>Земельный налог</t>
  </si>
  <si>
    <t>182 106 01000 00 0000 110</t>
  </si>
  <si>
    <t>Налог на имущество физических лиц</t>
  </si>
  <si>
    <t>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t>
  </si>
  <si>
    <t xml:space="preserve">Прочие субсидии бюджетам сельских поселений (Субсидия на реализацию мероприятий по возмещению части затрат организациям и индивидуальным предпринимателям, занимающимся доставкой товаров в отдаленные сельские населенные пункты) </t>
  </si>
  <si>
    <t>Прочие субсидии бюджетам сельских поселений (Субсидия на реализацию задачи по государственной поддержке граждан, проживающих на территории Ярославской области, в сфере ипотечного жилищного кредитования)</t>
  </si>
  <si>
    <t>Прочие субсидии бюджетам сельских поселений (Субсидия на реализацию мероприятий инициативного бюджетирования на территории Ярославской области (поддержка местных инициатив)</t>
  </si>
  <si>
    <t>Муниципальная программа "Использование и охрана земель на территории Борисоглебского сельского поселения"</t>
  </si>
  <si>
    <t>16.0.00.00000</t>
  </si>
  <si>
    <t>Муниципальная целевая программа "Использование и охрана земель на территории Борисоглебского сельского поселения"</t>
  </si>
  <si>
    <t>16.1.00.00000</t>
  </si>
  <si>
    <t>Повышение эффективности использования и охраны земель</t>
  </si>
  <si>
    <t>16.1.01.00000</t>
  </si>
  <si>
    <t>Мероприятия по обеспечению организации рационального использования и охраны земель на территории сельского поселения</t>
  </si>
  <si>
    <t>16.1.01.65520</t>
  </si>
  <si>
    <t>09.1.02.65400</t>
  </si>
  <si>
    <t xml:space="preserve">Исполнение расходов бюджета Борисоглебского сельского поселения </t>
  </si>
  <si>
    <t>05.1.F367483</t>
  </si>
  <si>
    <t>05.1.F367484</t>
  </si>
  <si>
    <t>05.1.F36748S</t>
  </si>
  <si>
    <t xml:space="preserve">Финансирование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t>
  </si>
  <si>
    <t>Финансирование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</si>
  <si>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Финансирование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бюджета поселения</t>
  </si>
  <si>
    <t>Капитальный ремонт, ремонт и содержание мостовых и иных конструкций в границах населенных пунктов Борисоглебского сельского поселения</t>
  </si>
  <si>
    <t>06.1.01.65530</t>
  </si>
  <si>
    <t>05.4.01.L4970</t>
  </si>
  <si>
    <t>05.4.00.0000</t>
  </si>
  <si>
    <t>к Решению Муниципального Совета Борисоглебского сельского посления четвертого созыва</t>
  </si>
  <si>
    <t>за   2021 год</t>
  </si>
  <si>
    <t>850 116 07010 10 0000 140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</si>
  <si>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t>
  </si>
  <si>
    <t>000 114 00000 00 0000 000</t>
  </si>
  <si>
    <t>850 114 02053 10 0000 440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</si>
  <si>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</si>
  <si>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</si>
  <si>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Исполнение расходов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за  2021 год</t>
  </si>
  <si>
    <t>08.1.03.00000</t>
  </si>
  <si>
    <t>08.1.03.65370</t>
  </si>
  <si>
    <t>Организация работы по предупреждению и пресечению нарушений требований пожарной безопасности и правил поведения на воде</t>
  </si>
  <si>
    <t>Организация и осуществление мероприятий по обеспечению безопасности людей на водных объектах, охране их жизни и здоровья</t>
  </si>
  <si>
    <t>09.1.01.65350</t>
  </si>
  <si>
    <t>Реализация мероприятий инициативного бюджетирования на территории Ярославской области за счет средств бюджета поселения</t>
  </si>
  <si>
    <t>Реализация мероприятий инициативного бюджетирования на территории Ярославской области за счет областного бюджета</t>
  </si>
  <si>
    <t>09.1.01.75350</t>
  </si>
  <si>
    <t>Мероприятия по возмещению части затрат организациям и индивидуальным предпринимателям, занимающимся доставкой товаров в отдаленные сельские населенные пункты, за счет средств бюджета поселения</t>
  </si>
  <si>
    <t>12.1.01.62880</t>
  </si>
  <si>
    <t>Мероприятия по возмещению части затрат организациям и индивидуальным предпринимателям, занимающимся доставкой товаров в отдаленные сельские населенные пункты, за счет средств областного бюджета</t>
  </si>
  <si>
    <t>12.1.01.72880</t>
  </si>
  <si>
    <t>Капитальный ремонт, ремонт и содержание автомобильных дорог Борисоглебского сельского поселения вне границ населенных пунктов в границах поселения за счет средств областного бюджета</t>
  </si>
  <si>
    <t>06.1.02.72440</t>
  </si>
  <si>
    <t>Исполнение расходов бюджета Борисоглебского сельского поселения по ведомственной структуре за 2021 год</t>
  </si>
  <si>
    <t>Борисоглебского сельского поселения за  2021 год</t>
  </si>
  <si>
    <t xml:space="preserve">за 2021 год по бюджету Борисоглебского сельского поселения </t>
  </si>
  <si>
    <t xml:space="preserve">за  2021 год по разделам и подразделам классификации расходов бюджетов </t>
  </si>
  <si>
    <t>от  14.06.22   № 541</t>
  </si>
  <si>
    <t xml:space="preserve"> от  14.06.22   № 541</t>
  </si>
  <si>
    <t xml:space="preserve">  от  14.06.22   № 541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</si>
</sst>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0.00_ ;\-#,##0.00\ "/>
  </numFmts>
  <fonts count="29" x14ac:knownFonts="1">
    <font>
      <sz val="11"/>
      <color theme="1"/>
      <name val="Calibri"/>
      <family val="2"/>
      <scheme val="minor"/>
    </font>
    <font>
      <sz val="11"/>
      <color theme="1"/>
      <name val="Calibri"/>
      <family val="2"/>
      <charset val="204"/>
      <scheme val="minor"/>
    </font>
    <font>
      <sz val="10"/>
      <name val="Arial"/>
      <family val="2"/>
      <charset val="204"/>
    </font>
    <font>
      <sz val="12"/>
      <name val="Times New Roman"/>
      <family val="1"/>
      <charset val="204"/>
    </font>
    <font>
      <sz val="10"/>
      <color theme="1"/>
      <name val="Arial"/>
      <family val="2"/>
      <charset val="204"/>
    </font>
    <font>
      <b/>
      <sz val="14"/>
      <color theme="1"/>
      <name val="Times New Roman"/>
      <family val="1"/>
      <charset val="204"/>
    </font>
    <font>
      <sz val="12"/>
      <color theme="1"/>
      <name val="Times New Roman"/>
      <family val="1"/>
      <charset val="204"/>
    </font>
    <font>
      <b/>
      <sz val="12"/>
      <color theme="1"/>
      <name val="Times New Roman"/>
      <family val="1"/>
      <charset val="204"/>
    </font>
    <font>
      <b/>
      <sz val="12"/>
      <name val="Times New Roman"/>
      <family val="1"/>
      <charset val="204"/>
    </font>
    <font>
      <b/>
      <i/>
      <sz val="12"/>
      <color rgb="FFFF0000"/>
      <name val="Times New Roman"/>
      <family val="1"/>
      <charset val="204"/>
    </font>
    <font>
      <i/>
      <sz val="12"/>
      <name val="Times New Roman"/>
      <family val="1"/>
      <charset val="204"/>
    </font>
    <font>
      <i/>
      <sz val="12"/>
      <color theme="1"/>
      <name val="Times New Roman"/>
      <family val="1"/>
      <charset val="204"/>
    </font>
    <font>
      <sz val="10"/>
      <name val="Arial Cyr"/>
      <charset val="204"/>
    </font>
    <font>
      <sz val="12"/>
      <color rgb="FF000000"/>
      <name val="Times New Roman"/>
      <family val="1"/>
      <charset val="204"/>
    </font>
    <font>
      <b/>
      <sz val="10"/>
      <color theme="1"/>
      <name val="Times New Roman"/>
      <family val="1"/>
      <charset val="204"/>
    </font>
    <font>
      <sz val="10"/>
      <color theme="1"/>
      <name val="Times New Roman"/>
      <family val="1"/>
      <charset val="204"/>
    </font>
    <font>
      <b/>
      <sz val="10"/>
      <name val="Times New Roman"/>
      <family val="1"/>
      <charset val="204"/>
    </font>
    <font>
      <sz val="10"/>
      <name val="Times New Roman"/>
      <family val="1"/>
      <charset val="204"/>
    </font>
    <font>
      <b/>
      <sz val="10"/>
      <name val="Arial Cyr"/>
      <charset val="204"/>
    </font>
    <font>
      <sz val="10"/>
      <color theme="1"/>
      <name val="Calibri"/>
      <family val="2"/>
      <scheme val="minor"/>
    </font>
    <font>
      <b/>
      <sz val="14"/>
      <name val="Times New Roman"/>
      <family val="1"/>
      <charset val="204"/>
    </font>
    <font>
      <sz val="10"/>
      <name val="Calibri"/>
      <family val="2"/>
      <scheme val="minor"/>
    </font>
    <font>
      <sz val="10"/>
      <color rgb="FFFF0000"/>
      <name val="Calibri"/>
      <family val="2"/>
      <scheme val="minor"/>
    </font>
    <font>
      <b/>
      <sz val="10"/>
      <color theme="1"/>
      <name val="Calibri"/>
      <family val="2"/>
      <charset val="204"/>
      <scheme val="minor"/>
    </font>
    <font>
      <sz val="10"/>
      <color rgb="FF7030A0"/>
      <name val="Calibri"/>
      <family val="2"/>
      <scheme val="minor"/>
    </font>
    <font>
      <sz val="11"/>
      <name val="Times New Roman"/>
      <family val="1"/>
      <charset val="204"/>
    </font>
    <font>
      <b/>
      <sz val="11"/>
      <name val="Times New Roman"/>
      <family val="1"/>
      <charset val="204"/>
    </font>
    <font>
      <sz val="11"/>
      <color theme="1"/>
      <name val="Times New Roman"/>
      <family val="1"/>
      <charset val="204"/>
    </font>
    <font>
      <i/>
      <sz val="11"/>
      <name val="Times New Roman"/>
      <family val="1"/>
      <charset val="204"/>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indexed="1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1">
    <xf numFmtId="0" fontId="0" fillId="0" borderId="0"/>
    <xf numFmtId="0" fontId="2" fillId="0" borderId="0"/>
    <xf numFmtId="0" fontId="2" fillId="0" borderId="0"/>
    <xf numFmtId="0" fontId="2" fillId="0" borderId="0"/>
    <xf numFmtId="0" fontId="12" fillId="0" borderId="0"/>
    <xf numFmtId="0" fontId="2" fillId="0" borderId="0"/>
    <xf numFmtId="0" fontId="2" fillId="0" borderId="0"/>
    <xf numFmtId="0" fontId="1" fillId="0" borderId="0"/>
    <xf numFmtId="164" fontId="12" fillId="0" borderId="0" applyFont="0" applyFill="0" applyBorder="0" applyAlignment="0" applyProtection="0"/>
    <xf numFmtId="0" fontId="2" fillId="0" borderId="0"/>
    <xf numFmtId="0" fontId="12" fillId="0" borderId="0"/>
  </cellStyleXfs>
  <cellXfs count="187">
    <xf numFmtId="0" fontId="0" fillId="0" borderId="0" xfId="0"/>
    <xf numFmtId="0" fontId="4" fillId="0" borderId="0" xfId="0" applyFont="1"/>
    <xf numFmtId="0" fontId="6" fillId="0" borderId="0" xfId="0" applyFont="1"/>
    <xf numFmtId="0" fontId="7" fillId="0" borderId="1" xfId="0" applyFont="1" applyBorder="1" applyAlignment="1">
      <alignment horizontal="center" vertical="center"/>
    </xf>
    <xf numFmtId="0" fontId="6" fillId="0" borderId="1" xfId="0" applyFont="1" applyBorder="1" applyAlignment="1">
      <alignment horizontal="center" vertical="center" wrapText="1"/>
    </xf>
    <xf numFmtId="4" fontId="6" fillId="0" borderId="1" xfId="0" applyNumberFormat="1" applyFont="1" applyBorder="1" applyAlignment="1">
      <alignment horizontal="center" vertical="center" wrapText="1"/>
    </xf>
    <xf numFmtId="3" fontId="7" fillId="0" borderId="1" xfId="0" applyNumberFormat="1" applyFont="1" applyBorder="1" applyAlignment="1">
      <alignment vertical="center" wrapText="1"/>
    </xf>
    <xf numFmtId="3" fontId="7" fillId="0" borderId="1" xfId="0" applyNumberFormat="1" applyFont="1" applyBorder="1" applyAlignment="1">
      <alignment horizontal="center" vertical="center" wrapText="1"/>
    </xf>
    <xf numFmtId="0" fontId="7" fillId="2" borderId="1" xfId="0" applyFont="1" applyFill="1" applyBorder="1" applyAlignment="1">
      <alignment vertical="center" wrapText="1"/>
    </xf>
    <xf numFmtId="0" fontId="8" fillId="3" borderId="1" xfId="0" applyFont="1" applyFill="1" applyBorder="1" applyAlignment="1">
      <alignment vertical="center" wrapText="1"/>
    </xf>
    <xf numFmtId="0" fontId="3" fillId="3" borderId="1" xfId="0" applyFont="1" applyFill="1" applyBorder="1" applyAlignment="1">
      <alignment vertical="center" wrapText="1"/>
    </xf>
    <xf numFmtId="0" fontId="9" fillId="3" borderId="1" xfId="0" applyFont="1" applyFill="1" applyBorder="1" applyAlignment="1">
      <alignment vertical="center" wrapText="1"/>
    </xf>
    <xf numFmtId="49" fontId="3" fillId="3" borderId="1" xfId="0" applyNumberFormat="1" applyFont="1" applyFill="1" applyBorder="1" applyAlignment="1">
      <alignment horizontal="center" vertical="center" wrapText="1"/>
    </xf>
    <xf numFmtId="49" fontId="10" fillId="3" borderId="1" xfId="0" applyNumberFormat="1" applyFont="1" applyFill="1" applyBorder="1" applyAlignment="1">
      <alignment vertical="center" wrapText="1"/>
    </xf>
    <xf numFmtId="0" fontId="10" fillId="3" borderId="1" xfId="0" applyFont="1" applyFill="1" applyBorder="1" applyAlignment="1">
      <alignment vertical="center" wrapText="1"/>
    </xf>
    <xf numFmtId="4" fontId="10" fillId="3" borderId="1" xfId="0" applyNumberFormat="1" applyFont="1" applyFill="1" applyBorder="1" applyAlignment="1">
      <alignment vertical="center" wrapText="1"/>
    </xf>
    <xf numFmtId="0" fontId="6" fillId="3" borderId="1" xfId="0" applyFont="1" applyFill="1" applyBorder="1" applyAlignment="1">
      <alignment vertical="center" wrapText="1"/>
    </xf>
    <xf numFmtId="49" fontId="11" fillId="3" borderId="1" xfId="0" applyNumberFormat="1" applyFont="1" applyFill="1" applyBorder="1" applyAlignment="1">
      <alignment vertical="center" wrapText="1"/>
    </xf>
    <xf numFmtId="0" fontId="11" fillId="3" borderId="1" xfId="0" applyFont="1" applyFill="1" applyBorder="1" applyAlignment="1">
      <alignment vertical="center" wrapText="1"/>
    </xf>
    <xf numFmtId="0" fontId="6" fillId="2" borderId="1" xfId="0" applyFont="1" applyFill="1" applyBorder="1" applyAlignment="1">
      <alignment vertical="center" wrapText="1"/>
    </xf>
    <xf numFmtId="0" fontId="7" fillId="3" borderId="1" xfId="0" applyFont="1" applyFill="1" applyBorder="1" applyAlignment="1">
      <alignment vertical="center" wrapText="1"/>
    </xf>
    <xf numFmtId="0" fontId="3" fillId="3" borderId="1" xfId="1" applyNumberFormat="1" applyFont="1" applyFill="1" applyBorder="1" applyAlignment="1" applyProtection="1">
      <alignment horizontal="left" vertical="center" wrapText="1"/>
      <protection hidden="1"/>
    </xf>
    <xf numFmtId="0" fontId="10"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49" fontId="6" fillId="3" borderId="1" xfId="0" applyNumberFormat="1" applyFont="1" applyFill="1" applyBorder="1" applyAlignment="1">
      <alignment vertical="center" wrapText="1"/>
    </xf>
    <xf numFmtId="0" fontId="13" fillId="0" borderId="1" xfId="0" applyFont="1" applyBorder="1" applyAlignment="1">
      <alignment horizontal="center" vertical="center" wrapText="1"/>
    </xf>
    <xf numFmtId="4" fontId="0" fillId="0" borderId="0" xfId="0" applyNumberFormat="1"/>
    <xf numFmtId="4" fontId="7" fillId="3" borderId="1" xfId="0" applyNumberFormat="1" applyFont="1" applyFill="1" applyBorder="1" applyAlignment="1">
      <alignment horizontal="right" vertical="center" wrapText="1"/>
    </xf>
    <xf numFmtId="0" fontId="14" fillId="2" borderId="1" xfId="0" applyFont="1" applyFill="1" applyBorder="1" applyAlignment="1">
      <alignment vertical="center" wrapText="1"/>
    </xf>
    <xf numFmtId="0" fontId="14" fillId="3" borderId="1" xfId="0" applyFont="1" applyFill="1" applyBorder="1" applyAlignment="1">
      <alignment vertical="center" wrapText="1"/>
    </xf>
    <xf numFmtId="49" fontId="14" fillId="2" borderId="1" xfId="0" applyNumberFormat="1" applyFont="1" applyFill="1" applyBorder="1" applyAlignment="1">
      <alignment horizontal="center" vertical="center" wrapText="1"/>
    </xf>
    <xf numFmtId="0" fontId="15" fillId="2" borderId="1" xfId="0" applyFont="1" applyFill="1" applyBorder="1" applyAlignment="1">
      <alignment vertical="center" wrapText="1"/>
    </xf>
    <xf numFmtId="49" fontId="14" fillId="3" borderId="1" xfId="0" applyNumberFormat="1" applyFont="1" applyFill="1" applyBorder="1" applyAlignment="1">
      <alignment horizontal="center" vertical="center" wrapText="1"/>
    </xf>
    <xf numFmtId="0" fontId="15" fillId="3" borderId="1" xfId="0" applyFont="1" applyFill="1" applyBorder="1" applyAlignment="1">
      <alignment vertical="center" wrapText="1"/>
    </xf>
    <xf numFmtId="0" fontId="16" fillId="3" borderId="1" xfId="1" applyNumberFormat="1" applyFont="1" applyFill="1" applyBorder="1" applyAlignment="1" applyProtection="1">
      <alignment horizontal="left" vertical="top" wrapText="1"/>
      <protection hidden="1"/>
    </xf>
    <xf numFmtId="49" fontId="16" fillId="3" borderId="1" xfId="0" applyNumberFormat="1" applyFont="1" applyFill="1" applyBorder="1" applyAlignment="1">
      <alignment horizontal="center" vertical="center" wrapText="1"/>
    </xf>
    <xf numFmtId="0" fontId="16" fillId="3" borderId="1" xfId="0" applyFont="1" applyFill="1" applyBorder="1" applyAlignment="1">
      <alignment vertical="center" wrapText="1"/>
    </xf>
    <xf numFmtId="49" fontId="17" fillId="3" borderId="1" xfId="0" applyNumberFormat="1" applyFont="1" applyFill="1" applyBorder="1" applyAlignment="1">
      <alignment horizontal="center" vertical="center" wrapText="1"/>
    </xf>
    <xf numFmtId="49" fontId="15" fillId="3" borderId="1" xfId="0" applyNumberFormat="1" applyFont="1" applyFill="1" applyBorder="1" applyAlignment="1">
      <alignment vertical="center" wrapText="1"/>
    </xf>
    <xf numFmtId="0" fontId="15" fillId="3" borderId="1" xfId="0" applyFont="1" applyFill="1" applyBorder="1" applyAlignment="1">
      <alignment horizontal="center" vertical="center" wrapText="1"/>
    </xf>
    <xf numFmtId="49" fontId="14" fillId="2" borderId="1" xfId="0" applyNumberFormat="1" applyFont="1" applyFill="1" applyBorder="1" applyAlignment="1">
      <alignment vertical="center" wrapText="1"/>
    </xf>
    <xf numFmtId="0" fontId="17" fillId="3" borderId="1" xfId="0" applyFont="1" applyFill="1" applyBorder="1" applyAlignment="1">
      <alignment vertical="center" wrapText="1"/>
    </xf>
    <xf numFmtId="49" fontId="14" fillId="3" borderId="1" xfId="0" applyNumberFormat="1" applyFont="1" applyFill="1" applyBorder="1" applyAlignment="1">
      <alignment vertical="center" wrapText="1"/>
    </xf>
    <xf numFmtId="49" fontId="14" fillId="3" borderId="2" xfId="0" applyNumberFormat="1" applyFont="1" applyFill="1" applyBorder="1" applyAlignment="1">
      <alignment vertical="center" wrapText="1"/>
    </xf>
    <xf numFmtId="49" fontId="15" fillId="3" borderId="2" xfId="0" applyNumberFormat="1" applyFont="1" applyFill="1" applyBorder="1" applyAlignment="1">
      <alignment vertical="center" wrapText="1"/>
    </xf>
    <xf numFmtId="49" fontId="17" fillId="3" borderId="1" xfId="0" applyNumberFormat="1" applyFont="1" applyFill="1" applyBorder="1" applyAlignment="1">
      <alignment vertical="center" wrapText="1"/>
    </xf>
    <xf numFmtId="0" fontId="14" fillId="2" borderId="1" xfId="0" applyFont="1" applyFill="1" applyBorder="1" applyAlignment="1">
      <alignment horizontal="center" vertical="center" wrapText="1"/>
    </xf>
    <xf numFmtId="49" fontId="15" fillId="3" borderId="1" xfId="0" applyNumberFormat="1" applyFont="1" applyFill="1" applyBorder="1" applyAlignment="1">
      <alignment horizontal="center" vertical="center" wrapText="1"/>
    </xf>
    <xf numFmtId="0" fontId="18" fillId="0" borderId="1" xfId="4" applyFont="1" applyBorder="1" applyAlignment="1"/>
    <xf numFmtId="0" fontId="18" fillId="0" borderId="1" xfId="4" applyFont="1" applyFill="1" applyBorder="1"/>
    <xf numFmtId="0" fontId="14" fillId="3" borderId="1" xfId="0" applyFont="1" applyFill="1" applyBorder="1" applyAlignment="1">
      <alignment horizontal="center" vertical="center" wrapText="1"/>
    </xf>
    <xf numFmtId="0" fontId="19" fillId="0" borderId="0" xfId="0" applyFont="1"/>
    <xf numFmtId="0" fontId="17" fillId="3" borderId="1" xfId="0" applyFont="1" applyFill="1" applyBorder="1" applyAlignment="1">
      <alignment horizontal="center" vertical="center" wrapText="1"/>
    </xf>
    <xf numFmtId="4" fontId="14" fillId="2" borderId="1" xfId="0" applyNumberFormat="1" applyFont="1" applyFill="1" applyBorder="1" applyAlignment="1">
      <alignment vertical="center" wrapText="1"/>
    </xf>
    <xf numFmtId="4" fontId="14" fillId="3" borderId="1" xfId="0" applyNumberFormat="1" applyFont="1" applyFill="1" applyBorder="1" applyAlignment="1">
      <alignment vertical="center" wrapText="1"/>
    </xf>
    <xf numFmtId="4" fontId="16" fillId="3" borderId="1" xfId="0" applyNumberFormat="1" applyFont="1" applyFill="1" applyBorder="1" applyAlignment="1">
      <alignment vertical="center" wrapText="1"/>
    </xf>
    <xf numFmtId="4" fontId="15" fillId="3" borderId="1" xfId="0" applyNumberFormat="1" applyFont="1" applyFill="1" applyBorder="1" applyAlignment="1">
      <alignment vertical="center" wrapText="1"/>
    </xf>
    <xf numFmtId="4" fontId="17" fillId="3" borderId="1" xfId="0" applyNumberFormat="1" applyFont="1" applyFill="1" applyBorder="1" applyAlignment="1">
      <alignment vertical="center" wrapText="1"/>
    </xf>
    <xf numFmtId="0" fontId="11" fillId="2" borderId="1" xfId="0" applyFont="1" applyFill="1" applyBorder="1" applyAlignment="1">
      <alignment vertical="center" wrapText="1"/>
    </xf>
    <xf numFmtId="0" fontId="10" fillId="2" borderId="1" xfId="0" applyFont="1" applyFill="1" applyBorder="1" applyAlignment="1">
      <alignment horizontal="left" vertical="center" wrapText="1"/>
    </xf>
    <xf numFmtId="49" fontId="11" fillId="2" borderId="1" xfId="0" applyNumberFormat="1" applyFont="1" applyFill="1" applyBorder="1" applyAlignment="1">
      <alignment vertical="center" wrapText="1"/>
    </xf>
    <xf numFmtId="0" fontId="9" fillId="2" borderId="1" xfId="0" applyFont="1" applyFill="1" applyBorder="1" applyAlignment="1">
      <alignment vertical="center" wrapText="1"/>
    </xf>
    <xf numFmtId="0" fontId="3" fillId="0" borderId="0" xfId="4" applyFont="1"/>
    <xf numFmtId="4" fontId="3" fillId="0" borderId="0" xfId="4" applyNumberFormat="1" applyFont="1"/>
    <xf numFmtId="2" fontId="8" fillId="0" borderId="1" xfId="4" applyNumberFormat="1" applyFont="1" applyFill="1" applyBorder="1" applyAlignment="1">
      <alignment horizontal="right" vertical="center"/>
    </xf>
    <xf numFmtId="0" fontId="8" fillId="0" borderId="4" xfId="4" applyFont="1" applyFill="1" applyBorder="1" applyAlignment="1">
      <alignment horizontal="left" vertical="center"/>
    </xf>
    <xf numFmtId="0" fontId="8" fillId="0" borderId="2" xfId="4" applyFont="1" applyFill="1" applyBorder="1" applyAlignment="1">
      <alignment horizontal="left" vertical="center"/>
    </xf>
    <xf numFmtId="2" fontId="3" fillId="0" borderId="1" xfId="4" applyNumberFormat="1" applyFont="1" applyFill="1" applyBorder="1" applyAlignment="1">
      <alignment horizontal="right" vertical="center"/>
    </xf>
    <xf numFmtId="0" fontId="3" fillId="0" borderId="1" xfId="4" applyFont="1" applyFill="1" applyBorder="1" applyAlignment="1">
      <alignment horizontal="left" vertical="center" wrapText="1"/>
    </xf>
    <xf numFmtId="0" fontId="3" fillId="0" borderId="1" xfId="4" applyFont="1" applyFill="1" applyBorder="1" applyAlignment="1">
      <alignment horizontal="center" vertical="center"/>
    </xf>
    <xf numFmtId="0" fontId="8" fillId="0" borderId="4" xfId="4" applyFont="1" applyFill="1" applyBorder="1" applyAlignment="1">
      <alignment horizontal="left" vertical="center" wrapText="1"/>
    </xf>
    <xf numFmtId="0" fontId="8" fillId="0" borderId="1" xfId="4" applyFont="1" applyFill="1" applyBorder="1" applyAlignment="1">
      <alignment horizontal="center" vertical="center"/>
    </xf>
    <xf numFmtId="0" fontId="8" fillId="0" borderId="1" xfId="4" applyFont="1" applyFill="1" applyBorder="1" applyAlignment="1">
      <alignment horizontal="left" vertical="center" wrapText="1"/>
    </xf>
    <xf numFmtId="165" fontId="3" fillId="0" borderId="0" xfId="4" applyNumberFormat="1" applyFont="1"/>
    <xf numFmtId="0" fontId="3" fillId="0" borderId="1" xfId="9" applyFont="1" applyFill="1" applyBorder="1" applyAlignment="1">
      <alignment horizontal="left" vertical="center" wrapText="1"/>
    </xf>
    <xf numFmtId="0" fontId="3" fillId="0" borderId="0" xfId="4" applyFont="1" applyFill="1"/>
    <xf numFmtId="165" fontId="3" fillId="0" borderId="0" xfId="4" applyNumberFormat="1" applyFont="1" applyFill="1"/>
    <xf numFmtId="3" fontId="3" fillId="0" borderId="1" xfId="4" applyNumberFormat="1" applyFont="1" applyFill="1" applyBorder="1" applyAlignment="1">
      <alignment horizontal="center" vertical="center"/>
    </xf>
    <xf numFmtId="0" fontId="3" fillId="0" borderId="1" xfId="4" applyNumberFormat="1" applyFont="1" applyFill="1" applyBorder="1" applyAlignment="1">
      <alignment horizontal="center" vertical="center"/>
    </xf>
    <xf numFmtId="0" fontId="8" fillId="0" borderId="1" xfId="4" applyFont="1" applyFill="1" applyBorder="1" applyAlignment="1">
      <alignment horizontal="left" vertical="center"/>
    </xf>
    <xf numFmtId="0" fontId="3" fillId="0" borderId="1" xfId="4" applyFont="1" applyFill="1" applyBorder="1" applyAlignment="1">
      <alignment horizontal="left" vertical="center"/>
    </xf>
    <xf numFmtId="0" fontId="3" fillId="0" borderId="1" xfId="4" applyFont="1" applyFill="1" applyBorder="1" applyAlignment="1">
      <alignment horizontal="center" vertical="center" wrapText="1"/>
    </xf>
    <xf numFmtId="0" fontId="8" fillId="0" borderId="0" xfId="4" applyFont="1" applyFill="1" applyAlignment="1">
      <alignment horizontal="center"/>
    </xf>
    <xf numFmtId="0" fontId="3" fillId="0" borderId="0" xfId="4" applyFont="1" applyFill="1" applyAlignment="1">
      <alignment horizontal="right"/>
    </xf>
    <xf numFmtId="0" fontId="3" fillId="0" borderId="0" xfId="4" applyFont="1" applyAlignment="1">
      <alignment horizontal="center"/>
    </xf>
    <xf numFmtId="14" fontId="3" fillId="0" borderId="0" xfId="4" applyNumberFormat="1" applyFont="1" applyAlignment="1">
      <alignment horizontal="center"/>
    </xf>
    <xf numFmtId="4" fontId="19" fillId="0" borderId="0" xfId="0" applyNumberFormat="1" applyFont="1"/>
    <xf numFmtId="4" fontId="19" fillId="0" borderId="0" xfId="0" applyNumberFormat="1" applyFont="1" applyAlignment="1">
      <alignment wrapText="1"/>
    </xf>
    <xf numFmtId="4" fontId="21" fillId="0" borderId="0" xfId="0" applyNumberFormat="1" applyFont="1"/>
    <xf numFmtId="4" fontId="22" fillId="0" borderId="0" xfId="0" applyNumberFormat="1" applyFont="1"/>
    <xf numFmtId="49" fontId="19" fillId="0" borderId="0" xfId="0" applyNumberFormat="1" applyFont="1" applyAlignment="1">
      <alignment horizontal="right"/>
    </xf>
    <xf numFmtId="0" fontId="21" fillId="0" borderId="0" xfId="0" applyFont="1"/>
    <xf numFmtId="0" fontId="22" fillId="0" borderId="0" xfId="0" applyFont="1"/>
    <xf numFmtId="4" fontId="21" fillId="0" borderId="0" xfId="0" applyNumberFormat="1" applyFont="1" applyAlignment="1">
      <alignment wrapText="1"/>
    </xf>
    <xf numFmtId="4" fontId="23" fillId="0" borderId="0" xfId="0" applyNumberFormat="1" applyFont="1"/>
    <xf numFmtId="0" fontId="23" fillId="0" borderId="0" xfId="0" applyFont="1"/>
    <xf numFmtId="4" fontId="24" fillId="0" borderId="0" xfId="0" applyNumberFormat="1" applyFont="1"/>
    <xf numFmtId="2" fontId="19" fillId="0" borderId="0" xfId="0" applyNumberFormat="1" applyFont="1"/>
    <xf numFmtId="0" fontId="14" fillId="0" borderId="1" xfId="0" applyFont="1" applyBorder="1" applyAlignment="1">
      <alignment vertical="center" wrapText="1"/>
    </xf>
    <xf numFmtId="4"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horizontal="center" vertical="center"/>
    </xf>
    <xf numFmtId="0" fontId="25" fillId="0" borderId="0" xfId="0" applyFont="1" applyFill="1" applyBorder="1" applyAlignment="1">
      <alignment horizontal="right"/>
    </xf>
    <xf numFmtId="0" fontId="25" fillId="0" borderId="0" xfId="0" applyFont="1"/>
    <xf numFmtId="0" fontId="25" fillId="0" borderId="1" xfId="0" applyFont="1" applyBorder="1" applyAlignment="1">
      <alignment horizontal="center" vertical="top" wrapText="1"/>
    </xf>
    <xf numFmtId="0" fontId="25" fillId="0" borderId="1" xfId="0" applyFont="1" applyBorder="1" applyAlignment="1">
      <alignment horizontal="center" vertical="center" wrapText="1"/>
    </xf>
    <xf numFmtId="0" fontId="25" fillId="0" borderId="1" xfId="0" applyFont="1" applyBorder="1" applyAlignment="1">
      <alignment vertical="top" wrapText="1"/>
    </xf>
    <xf numFmtId="2" fontId="25" fillId="0" borderId="1" xfId="0" applyNumberFormat="1" applyFont="1" applyBorder="1" applyAlignment="1">
      <alignment horizontal="right" vertical="top" wrapText="1"/>
    </xf>
    <xf numFmtId="0" fontId="25" fillId="0" borderId="1" xfId="0" applyNumberFormat="1" applyFont="1" applyBorder="1" applyAlignment="1">
      <alignment horizontal="center" vertical="center" wrapText="1"/>
    </xf>
    <xf numFmtId="49" fontId="27" fillId="3" borderId="1" xfId="0" applyNumberFormat="1" applyFont="1" applyFill="1" applyBorder="1" applyAlignment="1">
      <alignment vertical="center" wrapText="1"/>
    </xf>
    <xf numFmtId="0" fontId="25" fillId="0" borderId="2" xfId="0" applyNumberFormat="1" applyFont="1" applyBorder="1" applyAlignment="1">
      <alignment horizontal="center" vertical="center" wrapText="1"/>
    </xf>
    <xf numFmtId="0" fontId="27" fillId="0" borderId="1" xfId="0" applyFont="1" applyBorder="1" applyAlignment="1">
      <alignment wrapText="1"/>
    </xf>
    <xf numFmtId="2" fontId="27" fillId="0" borderId="1" xfId="0" applyNumberFormat="1" applyFont="1" applyBorder="1" applyAlignment="1">
      <alignment vertical="top"/>
    </xf>
    <xf numFmtId="0" fontId="27" fillId="0" borderId="1" xfId="0" applyFont="1" applyBorder="1" applyAlignment="1">
      <alignment horizontal="center" vertical="center"/>
    </xf>
    <xf numFmtId="0" fontId="27" fillId="0" borderId="1" xfId="0" applyFont="1" applyBorder="1" applyAlignment="1">
      <alignment vertical="top" wrapText="1"/>
    </xf>
    <xf numFmtId="4" fontId="26" fillId="3" borderId="1" xfId="0" applyNumberFormat="1" applyFont="1" applyFill="1" applyBorder="1" applyAlignment="1">
      <alignment horizontal="center" vertical="top" wrapText="1"/>
    </xf>
    <xf numFmtId="0" fontId="25" fillId="0" borderId="0" xfId="0" applyFont="1" applyAlignment="1">
      <alignment horizontal="right"/>
    </xf>
    <xf numFmtId="0" fontId="25" fillId="0" borderId="1" xfId="0" applyFont="1" applyBorder="1" applyAlignment="1">
      <alignment horizontal="center" vertical="center"/>
    </xf>
    <xf numFmtId="0" fontId="25" fillId="0" borderId="1" xfId="0" applyFont="1" applyBorder="1" applyAlignment="1">
      <alignment horizontal="center" wrapText="1"/>
    </xf>
    <xf numFmtId="0" fontId="25" fillId="0" borderId="0" xfId="0" applyFont="1" applyBorder="1" applyAlignment="1">
      <alignment horizontal="center" wrapText="1"/>
    </xf>
    <xf numFmtId="0" fontId="26" fillId="4" borderId="1" xfId="0" applyFont="1" applyFill="1" applyBorder="1" applyAlignment="1">
      <alignment vertical="center"/>
    </xf>
    <xf numFmtId="0" fontId="26" fillId="4" borderId="1" xfId="0" applyFont="1" applyFill="1" applyBorder="1" applyAlignment="1">
      <alignment wrapText="1"/>
    </xf>
    <xf numFmtId="2" fontId="26" fillId="4" borderId="1" xfId="0" applyNumberFormat="1" applyFont="1" applyFill="1" applyBorder="1" applyAlignment="1">
      <alignment vertical="center"/>
    </xf>
    <xf numFmtId="0" fontId="26" fillId="4" borderId="0" xfId="0" applyFont="1" applyFill="1" applyBorder="1" applyAlignment="1">
      <alignment vertical="center"/>
    </xf>
    <xf numFmtId="0" fontId="25" fillId="4" borderId="1" xfId="0" applyFont="1" applyFill="1" applyBorder="1" applyAlignment="1">
      <alignment vertical="center"/>
    </xf>
    <xf numFmtId="0" fontId="27" fillId="0" borderId="0" xfId="0" applyFont="1" applyAlignment="1">
      <alignment wrapText="1"/>
    </xf>
    <xf numFmtId="2" fontId="25" fillId="4" borderId="1" xfId="0" applyNumberFormat="1" applyFont="1" applyFill="1" applyBorder="1" applyAlignment="1">
      <alignment vertical="center"/>
    </xf>
    <xf numFmtId="0" fontId="25" fillId="4" borderId="0" xfId="0" applyFont="1" applyFill="1" applyBorder="1" applyAlignment="1">
      <alignment vertical="center"/>
    </xf>
    <xf numFmtId="0" fontId="25" fillId="4" borderId="1" xfId="0" applyFont="1" applyFill="1" applyBorder="1" applyAlignment="1">
      <alignment vertical="center" wrapText="1"/>
    </xf>
    <xf numFmtId="0" fontId="25" fillId="0" borderId="0" xfId="0" applyFont="1" applyBorder="1" applyAlignment="1">
      <alignment horizontal="center" vertical="center"/>
    </xf>
    <xf numFmtId="3" fontId="25" fillId="4" borderId="1" xfId="0" applyNumberFormat="1" applyFont="1" applyFill="1" applyBorder="1" applyAlignment="1">
      <alignment horizontal="left" vertical="center"/>
    </xf>
    <xf numFmtId="0" fontId="25" fillId="4" borderId="1" xfId="0" applyFont="1" applyFill="1" applyBorder="1" applyAlignment="1">
      <alignment wrapText="1"/>
    </xf>
    <xf numFmtId="0" fontId="25" fillId="0" borderId="1" xfId="0" applyFont="1" applyBorder="1" applyAlignment="1">
      <alignment vertical="center"/>
    </xf>
    <xf numFmtId="0" fontId="25" fillId="0" borderId="1" xfId="0" applyFont="1" applyBorder="1" applyAlignment="1">
      <alignment wrapText="1"/>
    </xf>
    <xf numFmtId="2" fontId="25" fillId="0" borderId="1" xfId="0" applyNumberFormat="1" applyFont="1" applyBorder="1" applyAlignment="1">
      <alignment vertical="center"/>
    </xf>
    <xf numFmtId="0" fontId="28" fillId="0" borderId="0" xfId="0" applyFont="1" applyBorder="1" applyAlignment="1">
      <alignment vertical="center"/>
    </xf>
    <xf numFmtId="0" fontId="25" fillId="0" borderId="1" xfId="0" applyFont="1" applyBorder="1"/>
    <xf numFmtId="0" fontId="16" fillId="0" borderId="1" xfId="0" applyFont="1" applyBorder="1"/>
    <xf numFmtId="2" fontId="26" fillId="0" borderId="1" xfId="0" applyNumberFormat="1" applyFont="1" applyBorder="1" applyAlignment="1">
      <alignment vertical="center"/>
    </xf>
    <xf numFmtId="0" fontId="26" fillId="0" borderId="0" xfId="0" applyFont="1" applyBorder="1" applyAlignment="1">
      <alignment vertical="center"/>
    </xf>
    <xf numFmtId="0" fontId="17" fillId="0" borderId="0" xfId="4" applyFont="1"/>
    <xf numFmtId="0" fontId="17" fillId="0" borderId="0" xfId="4" applyFont="1" applyAlignment="1"/>
    <xf numFmtId="0" fontId="17" fillId="4" borderId="5" xfId="4" applyFont="1" applyFill="1" applyBorder="1"/>
    <xf numFmtId="0" fontId="17" fillId="4" borderId="6" xfId="4" applyFont="1" applyFill="1" applyBorder="1" applyAlignment="1">
      <alignment horizontal="center" vertical="center"/>
    </xf>
    <xf numFmtId="49" fontId="16" fillId="4" borderId="6" xfId="4" applyNumberFormat="1" applyFont="1" applyFill="1" applyBorder="1" applyAlignment="1">
      <alignment horizontal="right"/>
    </xf>
    <xf numFmtId="0" fontId="16" fillId="4" borderId="7" xfId="4" applyFont="1" applyFill="1" applyBorder="1" applyAlignment="1">
      <alignment vertical="top"/>
    </xf>
    <xf numFmtId="164" fontId="16" fillId="4" borderId="1" xfId="8" applyNumberFormat="1" applyFont="1" applyFill="1" applyBorder="1" applyAlignment="1">
      <alignment vertical="center" wrapText="1"/>
    </xf>
    <xf numFmtId="164" fontId="17" fillId="4" borderId="1" xfId="8" applyNumberFormat="1" applyFont="1" applyFill="1" applyBorder="1" applyAlignment="1">
      <alignment vertical="center" wrapText="1"/>
    </xf>
    <xf numFmtId="49" fontId="17" fillId="4" borderId="1" xfId="4" applyNumberFormat="1" applyFont="1" applyFill="1" applyBorder="1" applyAlignment="1">
      <alignment horizontal="right" vertical="center"/>
    </xf>
    <xf numFmtId="0" fontId="17" fillId="4" borderId="1" xfId="4" applyFont="1" applyFill="1" applyBorder="1" applyAlignment="1">
      <alignment vertical="center" wrapText="1"/>
    </xf>
    <xf numFmtId="49" fontId="16" fillId="4" borderId="1" xfId="4" applyNumberFormat="1" applyFont="1" applyFill="1" applyBorder="1" applyAlignment="1">
      <alignment horizontal="right" vertical="center"/>
    </xf>
    <xf numFmtId="0" fontId="16" fillId="4" borderId="1" xfId="4" applyFont="1" applyFill="1" applyBorder="1" applyAlignment="1">
      <alignment vertical="center" wrapText="1"/>
    </xf>
    <xf numFmtId="166" fontId="16" fillId="4" borderId="1" xfId="8" applyNumberFormat="1" applyFont="1" applyFill="1" applyBorder="1" applyAlignment="1">
      <alignment horizontal="center" vertical="center" wrapText="1"/>
    </xf>
    <xf numFmtId="166" fontId="17" fillId="4" borderId="1" xfId="8" applyNumberFormat="1" applyFont="1" applyFill="1" applyBorder="1" applyAlignment="1">
      <alignment horizontal="center" vertical="center" wrapText="1"/>
    </xf>
    <xf numFmtId="49" fontId="16" fillId="4" borderId="1" xfId="4" applyNumberFormat="1" applyFont="1" applyFill="1" applyBorder="1" applyAlignment="1">
      <alignment horizontal="right"/>
    </xf>
    <xf numFmtId="0" fontId="16" fillId="4" borderId="1" xfId="4" applyFont="1" applyFill="1" applyBorder="1"/>
    <xf numFmtId="49" fontId="17" fillId="4" borderId="1" xfId="4" applyNumberFormat="1" applyFont="1" applyFill="1" applyBorder="1" applyAlignment="1">
      <alignment horizontal="right"/>
    </xf>
    <xf numFmtId="0" fontId="17" fillId="4" borderId="1" xfId="4" applyFont="1" applyFill="1" applyBorder="1"/>
    <xf numFmtId="0" fontId="17" fillId="4" borderId="1" xfId="4" applyFont="1" applyFill="1" applyBorder="1" applyAlignment="1">
      <alignment wrapText="1"/>
    </xf>
    <xf numFmtId="164" fontId="16" fillId="4" borderId="1" xfId="8" applyNumberFormat="1" applyFont="1" applyFill="1" applyBorder="1" applyAlignment="1">
      <alignment horizontal="right" vertical="center"/>
    </xf>
    <xf numFmtId="164" fontId="16" fillId="4" borderId="1" xfId="8" applyNumberFormat="1" applyFont="1" applyFill="1" applyBorder="1" applyAlignment="1">
      <alignment vertical="center"/>
    </xf>
    <xf numFmtId="0" fontId="3" fillId="0" borderId="1" xfId="10" applyFont="1" applyBorder="1" applyAlignment="1">
      <alignment vertical="center"/>
    </xf>
    <xf numFmtId="0" fontId="3" fillId="0" borderId="1" xfId="10" applyFont="1" applyBorder="1" applyAlignment="1">
      <alignment vertical="center" wrapText="1"/>
    </xf>
    <xf numFmtId="3" fontId="3" fillId="0" borderId="1" xfId="10" applyNumberFormat="1" applyFont="1" applyBorder="1" applyAlignment="1">
      <alignment vertical="center"/>
    </xf>
    <xf numFmtId="0" fontId="3" fillId="0" borderId="1" xfId="10" applyFont="1" applyBorder="1" applyAlignment="1">
      <alignment horizontal="left" vertical="center"/>
    </xf>
    <xf numFmtId="49" fontId="14" fillId="2" borderId="1" xfId="0" applyNumberFormat="1" applyFont="1" applyFill="1" applyBorder="1" applyAlignment="1">
      <alignment vertical="top" wrapText="1"/>
    </xf>
    <xf numFmtId="49" fontId="15" fillId="3" borderId="1" xfId="0" applyNumberFormat="1" applyFont="1" applyFill="1" applyBorder="1" applyAlignment="1">
      <alignment vertical="top" wrapText="1"/>
    </xf>
    <xf numFmtId="0" fontId="15" fillId="0" borderId="1" xfId="0" applyFont="1" applyBorder="1" applyAlignment="1">
      <alignment vertical="center" wrapText="1"/>
    </xf>
    <xf numFmtId="0" fontId="15" fillId="2" borderId="1" xfId="0" applyFont="1" applyFill="1" applyBorder="1" applyAlignment="1">
      <alignment horizontal="center" vertical="center" wrapText="1"/>
    </xf>
    <xf numFmtId="0" fontId="20" fillId="0" borderId="0" xfId="4" applyFont="1" applyFill="1" applyAlignment="1">
      <alignment horizontal="center"/>
    </xf>
    <xf numFmtId="0" fontId="3" fillId="0" borderId="0" xfId="4" applyFont="1" applyFill="1" applyAlignment="1">
      <alignment horizontal="right"/>
    </xf>
    <xf numFmtId="0" fontId="14" fillId="0" borderId="3" xfId="0" applyFont="1" applyBorder="1" applyAlignment="1">
      <alignment horizontal="center" vertical="center" wrapText="1"/>
    </xf>
    <xf numFmtId="0" fontId="17" fillId="0" borderId="0" xfId="1" applyFont="1" applyAlignment="1">
      <alignment horizontal="right"/>
    </xf>
    <xf numFmtId="0" fontId="5" fillId="0" borderId="0" xfId="0" applyFont="1" applyAlignment="1">
      <alignment horizontal="center" vertical="center" wrapText="1"/>
    </xf>
    <xf numFmtId="0" fontId="3" fillId="0" borderId="0" xfId="1" applyFont="1" applyAlignment="1">
      <alignment horizontal="right"/>
    </xf>
    <xf numFmtId="0" fontId="26" fillId="0" borderId="0" xfId="0" applyFont="1" applyAlignment="1">
      <alignment horizontal="center"/>
    </xf>
    <xf numFmtId="0" fontId="25" fillId="0" borderId="0" xfId="0" applyFont="1" applyAlignment="1">
      <alignment horizontal="right"/>
    </xf>
    <xf numFmtId="0" fontId="26" fillId="5" borderId="2" xfId="0" applyFont="1" applyFill="1" applyBorder="1" applyAlignment="1">
      <alignment vertical="top" wrapText="1"/>
    </xf>
    <xf numFmtId="0" fontId="26" fillId="5" borderId="4" xfId="0" applyFont="1" applyFill="1" applyBorder="1" applyAlignment="1">
      <alignment vertical="top" wrapText="1"/>
    </xf>
    <xf numFmtId="0" fontId="25" fillId="0" borderId="0" xfId="0" applyFont="1" applyAlignment="1"/>
    <xf numFmtId="0" fontId="26" fillId="0" borderId="0" xfId="0" applyFont="1" applyFill="1" applyBorder="1" applyAlignment="1">
      <alignment horizontal="center"/>
    </xf>
    <xf numFmtId="0" fontId="16" fillId="0" borderId="0" xfId="4" applyFont="1" applyAlignment="1">
      <alignment horizontal="center"/>
    </xf>
    <xf numFmtId="0" fontId="17" fillId="4" borderId="5" xfId="4" applyFont="1" applyFill="1" applyBorder="1" applyAlignment="1">
      <alignment horizontal="center" vertical="center" wrapText="1"/>
    </xf>
    <xf numFmtId="0" fontId="17" fillId="4" borderId="6" xfId="4" applyFont="1" applyFill="1" applyBorder="1" applyAlignment="1">
      <alignment horizontal="center" vertical="center" wrapText="1"/>
    </xf>
    <xf numFmtId="0" fontId="17" fillId="0" borderId="0" xfId="4" applyFont="1" applyAlignment="1">
      <alignment horizontal="right"/>
    </xf>
    <xf numFmtId="0" fontId="16" fillId="0" borderId="0" xfId="4" applyFont="1" applyAlignment="1">
      <alignment horizontal="center" wrapText="1"/>
    </xf>
  </cellXfs>
  <cellStyles count="11">
    <cellStyle name="Обычный" xfId="0" builtinId="0"/>
    <cellStyle name="Обычный 2" xfId="1"/>
    <cellStyle name="Обычный 2 2" xfId="2"/>
    <cellStyle name="Обычный 2 2 2" xfId="3"/>
    <cellStyle name="Обычный 2 3" xfId="10"/>
    <cellStyle name="Обычный 3" xfId="4"/>
    <cellStyle name="Обычный 4" xfId="5"/>
    <cellStyle name="Обычный 5" xfId="6"/>
    <cellStyle name="Обычный 6" xfId="7"/>
    <cellStyle name="Обычный_Анализ доходов 2" xfId="9"/>
    <cellStyle name="Финансовый 2" xfId="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
  <sheetViews>
    <sheetView zoomScaleNormal="100" workbookViewId="0">
      <selection activeCell="A3" sqref="A3:C3"/>
    </sheetView>
  </sheetViews>
  <sheetFormatPr defaultRowHeight="15.75" x14ac:dyDescent="0.25"/>
  <cols>
    <col min="1" max="1" width="27.42578125" style="63" customWidth="1"/>
    <col min="2" max="2" width="52.42578125" style="63" customWidth="1"/>
    <col min="3" max="3" width="15.140625" style="63" customWidth="1"/>
    <col min="4" max="4" width="13.5703125" style="63" customWidth="1"/>
    <col min="5" max="5" width="10.140625" style="63" customWidth="1"/>
    <col min="6" max="6" width="9.5703125" style="63" customWidth="1"/>
    <col min="7" max="16384" width="9.140625" style="63"/>
  </cols>
  <sheetData>
    <row r="1" spans="1:5" x14ac:dyDescent="0.25">
      <c r="A1" s="171" t="s">
        <v>253</v>
      </c>
      <c r="B1" s="171"/>
      <c r="C1" s="171"/>
      <c r="E1" s="86"/>
    </row>
    <row r="2" spans="1:5" x14ac:dyDescent="0.25">
      <c r="A2" s="171" t="s">
        <v>377</v>
      </c>
      <c r="B2" s="171"/>
      <c r="C2" s="171"/>
      <c r="E2" s="85"/>
    </row>
    <row r="3" spans="1:5" x14ac:dyDescent="0.25">
      <c r="A3" s="171" t="s">
        <v>404</v>
      </c>
      <c r="B3" s="171"/>
      <c r="C3" s="171"/>
    </row>
    <row r="4" spans="1:5" x14ac:dyDescent="0.25">
      <c r="A4" s="76"/>
      <c r="B4" s="84"/>
      <c r="C4" s="84"/>
    </row>
    <row r="5" spans="1:5" ht="18.75" x14ac:dyDescent="0.3">
      <c r="A5" s="170" t="s">
        <v>252</v>
      </c>
      <c r="B5" s="170"/>
      <c r="C5" s="170"/>
    </row>
    <row r="6" spans="1:5" ht="18.75" x14ac:dyDescent="0.3">
      <c r="A6" s="170" t="s">
        <v>251</v>
      </c>
      <c r="B6" s="170"/>
      <c r="C6" s="170"/>
    </row>
    <row r="7" spans="1:5" ht="18.75" x14ac:dyDescent="0.3">
      <c r="A7" s="170" t="s">
        <v>378</v>
      </c>
      <c r="B7" s="170"/>
      <c r="C7" s="170"/>
    </row>
    <row r="8" spans="1:5" x14ac:dyDescent="0.25">
      <c r="A8" s="83"/>
      <c r="B8" s="83"/>
      <c r="C8" s="83"/>
    </row>
    <row r="9" spans="1:5" ht="33" customHeight="1" x14ac:dyDescent="0.25">
      <c r="A9" s="82" t="s">
        <v>250</v>
      </c>
      <c r="B9" s="82" t="s">
        <v>249</v>
      </c>
      <c r="C9" s="82" t="s">
        <v>248</v>
      </c>
    </row>
    <row r="10" spans="1:5" x14ac:dyDescent="0.25">
      <c r="A10" s="72" t="s">
        <v>247</v>
      </c>
      <c r="B10" s="80" t="s">
        <v>246</v>
      </c>
      <c r="C10" s="65">
        <f>C11+C13+C19+C21+C27+C31+C29</f>
        <v>8844080.5599999987</v>
      </c>
    </row>
    <row r="11" spans="1:5" x14ac:dyDescent="0.25">
      <c r="A11" s="72" t="s">
        <v>245</v>
      </c>
      <c r="B11" s="80" t="s">
        <v>244</v>
      </c>
      <c r="C11" s="65">
        <f>C12</f>
        <v>1394262.17</v>
      </c>
    </row>
    <row r="12" spans="1:5" ht="18" customHeight="1" x14ac:dyDescent="0.25">
      <c r="A12" s="70" t="s">
        <v>338</v>
      </c>
      <c r="B12" s="81" t="s">
        <v>243</v>
      </c>
      <c r="C12" s="68">
        <v>1394262.17</v>
      </c>
    </row>
    <row r="13" spans="1:5" ht="34.15" customHeight="1" x14ac:dyDescent="0.25">
      <c r="A13" s="72" t="s">
        <v>242</v>
      </c>
      <c r="B13" s="73" t="s">
        <v>241</v>
      </c>
      <c r="C13" s="65">
        <f>C14</f>
        <v>3087165.59</v>
      </c>
    </row>
    <row r="14" spans="1:5" ht="48.75" customHeight="1" x14ac:dyDescent="0.25">
      <c r="A14" s="70" t="s">
        <v>339</v>
      </c>
      <c r="B14" s="69" t="s">
        <v>240</v>
      </c>
      <c r="C14" s="68">
        <f>C15+C16+C17+C18</f>
        <v>3087165.59</v>
      </c>
    </row>
    <row r="15" spans="1:5" ht="147" customHeight="1" x14ac:dyDescent="0.25">
      <c r="A15" s="162" t="s">
        <v>341</v>
      </c>
      <c r="B15" s="163" t="s">
        <v>342</v>
      </c>
      <c r="C15" s="68">
        <v>1425219.61</v>
      </c>
    </row>
    <row r="16" spans="1:5" ht="156" customHeight="1" x14ac:dyDescent="0.25">
      <c r="A16" s="162" t="s">
        <v>343</v>
      </c>
      <c r="B16" s="163" t="s">
        <v>344</v>
      </c>
      <c r="C16" s="68">
        <v>10023.19</v>
      </c>
    </row>
    <row r="17" spans="1:4" ht="154.5" customHeight="1" x14ac:dyDescent="0.25">
      <c r="A17" s="162" t="s">
        <v>345</v>
      </c>
      <c r="B17" s="163" t="s">
        <v>346</v>
      </c>
      <c r="C17" s="68">
        <v>1894959.33</v>
      </c>
    </row>
    <row r="18" spans="1:4" ht="108.75" customHeight="1" x14ac:dyDescent="0.25">
      <c r="A18" s="162" t="s">
        <v>348</v>
      </c>
      <c r="B18" s="163" t="s">
        <v>347</v>
      </c>
      <c r="C18" s="68">
        <v>-243036.54</v>
      </c>
    </row>
    <row r="19" spans="1:4" x14ac:dyDescent="0.25">
      <c r="A19" s="72" t="s">
        <v>239</v>
      </c>
      <c r="B19" s="80" t="s">
        <v>238</v>
      </c>
      <c r="C19" s="65">
        <f>C20</f>
        <v>5131.8599999999997</v>
      </c>
    </row>
    <row r="20" spans="1:4" ht="16.5" customHeight="1" x14ac:dyDescent="0.25">
      <c r="A20" s="79" t="s">
        <v>340</v>
      </c>
      <c r="B20" s="69" t="s">
        <v>237</v>
      </c>
      <c r="C20" s="68">
        <v>5131.8599999999997</v>
      </c>
    </row>
    <row r="21" spans="1:4" ht="34.9" customHeight="1" x14ac:dyDescent="0.25">
      <c r="A21" s="72" t="s">
        <v>236</v>
      </c>
      <c r="B21" s="73" t="s">
        <v>235</v>
      </c>
      <c r="C21" s="65">
        <f>C22+C24</f>
        <v>4135261.2</v>
      </c>
    </row>
    <row r="22" spans="1:4" ht="34.9" customHeight="1" x14ac:dyDescent="0.25">
      <c r="A22" s="164" t="s">
        <v>351</v>
      </c>
      <c r="B22" s="162" t="s">
        <v>352</v>
      </c>
      <c r="C22" s="68">
        <f>C23</f>
        <v>890171.03</v>
      </c>
    </row>
    <row r="23" spans="1:4" ht="65.25" customHeight="1" x14ac:dyDescent="0.25">
      <c r="A23" s="70" t="s">
        <v>234</v>
      </c>
      <c r="B23" s="69" t="s">
        <v>233</v>
      </c>
      <c r="C23" s="68">
        <v>890171.03</v>
      </c>
      <c r="D23" s="63" t="s">
        <v>232</v>
      </c>
    </row>
    <row r="24" spans="1:4" ht="42.75" customHeight="1" x14ac:dyDescent="0.25">
      <c r="A24" s="70" t="s">
        <v>349</v>
      </c>
      <c r="B24" s="69" t="s">
        <v>350</v>
      </c>
      <c r="C24" s="68">
        <f>C25+C26</f>
        <v>3245090.17</v>
      </c>
    </row>
    <row r="25" spans="1:4" ht="60.75" customHeight="1" x14ac:dyDescent="0.25">
      <c r="A25" s="79" t="s">
        <v>231</v>
      </c>
      <c r="B25" s="69" t="s">
        <v>230</v>
      </c>
      <c r="C25" s="68">
        <v>1836352.28</v>
      </c>
    </row>
    <row r="26" spans="1:4" ht="47.25" customHeight="1" x14ac:dyDescent="0.25">
      <c r="A26" s="78" t="s">
        <v>229</v>
      </c>
      <c r="B26" s="69" t="s">
        <v>228</v>
      </c>
      <c r="C26" s="68">
        <v>1408737.89</v>
      </c>
    </row>
    <row r="27" spans="1:4" ht="34.9" customHeight="1" x14ac:dyDescent="0.25">
      <c r="A27" s="72" t="s">
        <v>227</v>
      </c>
      <c r="B27" s="73" t="s">
        <v>226</v>
      </c>
      <c r="C27" s="65">
        <f>C28</f>
        <v>36063.040000000001</v>
      </c>
    </row>
    <row r="28" spans="1:4" ht="33" customHeight="1" x14ac:dyDescent="0.25">
      <c r="A28" s="70" t="s">
        <v>336</v>
      </c>
      <c r="B28" s="69" t="s">
        <v>225</v>
      </c>
      <c r="C28" s="68">
        <v>36063.040000000001</v>
      </c>
    </row>
    <row r="29" spans="1:4" ht="130.5" customHeight="1" x14ac:dyDescent="0.25">
      <c r="A29" s="72" t="s">
        <v>381</v>
      </c>
      <c r="B29" s="73" t="s">
        <v>383</v>
      </c>
      <c r="C29" s="65">
        <f>C30</f>
        <v>108810</v>
      </c>
    </row>
    <row r="30" spans="1:4" ht="129" customHeight="1" x14ac:dyDescent="0.25">
      <c r="A30" s="70" t="s">
        <v>382</v>
      </c>
      <c r="B30" s="69" t="s">
        <v>384</v>
      </c>
      <c r="C30" s="68">
        <v>108810</v>
      </c>
    </row>
    <row r="31" spans="1:4" ht="30" customHeight="1" x14ac:dyDescent="0.25">
      <c r="A31" s="72" t="s">
        <v>224</v>
      </c>
      <c r="B31" s="73" t="s">
        <v>223</v>
      </c>
      <c r="C31" s="65">
        <f>C33+C32</f>
        <v>77386.7</v>
      </c>
    </row>
    <row r="32" spans="1:4" ht="94.5" customHeight="1" x14ac:dyDescent="0.25">
      <c r="A32" s="70" t="s">
        <v>379</v>
      </c>
      <c r="B32" s="69" t="s">
        <v>380</v>
      </c>
      <c r="C32" s="68">
        <v>48426.7</v>
      </c>
    </row>
    <row r="33" spans="1:6" ht="96.75" customHeight="1" x14ac:dyDescent="0.25">
      <c r="A33" s="70" t="s">
        <v>222</v>
      </c>
      <c r="B33" s="69" t="s">
        <v>221</v>
      </c>
      <c r="C33" s="68">
        <v>28960</v>
      </c>
    </row>
    <row r="34" spans="1:6" x14ac:dyDescent="0.25">
      <c r="A34" s="72" t="s">
        <v>220</v>
      </c>
      <c r="B34" s="73" t="s">
        <v>219</v>
      </c>
      <c r="C34" s="65">
        <f>C35</f>
        <v>39121070.769999996</v>
      </c>
    </row>
    <row r="35" spans="1:6" ht="34.15" customHeight="1" x14ac:dyDescent="0.25">
      <c r="A35" s="72" t="s">
        <v>218</v>
      </c>
      <c r="B35" s="73" t="s">
        <v>217</v>
      </c>
      <c r="C35" s="65">
        <f>C36+C39+C48+C50</f>
        <v>39121070.769999996</v>
      </c>
    </row>
    <row r="36" spans="1:6" ht="35.450000000000003" customHeight="1" x14ac:dyDescent="0.25">
      <c r="A36" s="72" t="s">
        <v>216</v>
      </c>
      <c r="B36" s="73" t="s">
        <v>215</v>
      </c>
      <c r="C36" s="65">
        <f>SUM(C37:C38)</f>
        <v>15302029</v>
      </c>
    </row>
    <row r="37" spans="1:6" ht="54" customHeight="1" x14ac:dyDescent="0.25">
      <c r="A37" s="70" t="s">
        <v>214</v>
      </c>
      <c r="B37" s="69" t="s">
        <v>213</v>
      </c>
      <c r="C37" s="68">
        <v>11666000</v>
      </c>
    </row>
    <row r="38" spans="1:6" ht="31.5" customHeight="1" x14ac:dyDescent="0.25">
      <c r="A38" s="70" t="s">
        <v>212</v>
      </c>
      <c r="B38" s="69" t="s">
        <v>211</v>
      </c>
      <c r="C38" s="68">
        <v>3636029</v>
      </c>
    </row>
    <row r="39" spans="1:6" s="76" customFormat="1" ht="48.75" customHeight="1" x14ac:dyDescent="0.25">
      <c r="A39" s="72" t="s">
        <v>210</v>
      </c>
      <c r="B39" s="73" t="s">
        <v>209</v>
      </c>
      <c r="C39" s="65">
        <f>SUM(C40:C47)</f>
        <v>18920358.77</v>
      </c>
      <c r="F39" s="77"/>
    </row>
    <row r="40" spans="1:6" ht="96" customHeight="1" x14ac:dyDescent="0.25">
      <c r="A40" s="70" t="s">
        <v>208</v>
      </c>
      <c r="B40" s="69" t="s">
        <v>207</v>
      </c>
      <c r="C40" s="68">
        <v>5876339</v>
      </c>
      <c r="F40" s="74"/>
    </row>
    <row r="41" spans="1:6" ht="150" customHeight="1" x14ac:dyDescent="0.25">
      <c r="A41" s="70" t="s">
        <v>206</v>
      </c>
      <c r="B41" s="69" t="s">
        <v>205</v>
      </c>
      <c r="C41" s="68">
        <v>2647680</v>
      </c>
      <c r="F41" s="74"/>
    </row>
    <row r="42" spans="1:6" ht="123.75" customHeight="1" x14ac:dyDescent="0.25">
      <c r="A42" s="70" t="s">
        <v>204</v>
      </c>
      <c r="B42" s="69" t="s">
        <v>203</v>
      </c>
      <c r="C42" s="68">
        <v>104804</v>
      </c>
      <c r="F42" s="74"/>
    </row>
    <row r="43" spans="1:6" ht="53.25" customHeight="1" x14ac:dyDescent="0.25">
      <c r="A43" s="70" t="s">
        <v>202</v>
      </c>
      <c r="B43" s="69" t="s">
        <v>201</v>
      </c>
      <c r="C43" s="68">
        <v>264487.64</v>
      </c>
      <c r="F43" s="74"/>
    </row>
    <row r="44" spans="1:6" ht="72.75" customHeight="1" x14ac:dyDescent="0.25">
      <c r="A44" s="70" t="s">
        <v>200</v>
      </c>
      <c r="B44" s="75" t="s">
        <v>353</v>
      </c>
      <c r="C44" s="68">
        <v>8406289.9499999993</v>
      </c>
      <c r="F44" s="74"/>
    </row>
    <row r="45" spans="1:6" ht="90.75" customHeight="1" x14ac:dyDescent="0.25">
      <c r="A45" s="165" t="s">
        <v>199</v>
      </c>
      <c r="B45" s="163" t="s">
        <v>356</v>
      </c>
      <c r="C45" s="68">
        <v>1579220.34</v>
      </c>
      <c r="F45" s="74"/>
    </row>
    <row r="46" spans="1:6" ht="97.5" customHeight="1" x14ac:dyDescent="0.25">
      <c r="A46" s="165" t="s">
        <v>199</v>
      </c>
      <c r="B46" s="163" t="s">
        <v>354</v>
      </c>
      <c r="C46" s="68">
        <v>29118</v>
      </c>
      <c r="F46" s="74"/>
    </row>
    <row r="47" spans="1:6" ht="81.75" customHeight="1" x14ac:dyDescent="0.25">
      <c r="A47" s="165" t="s">
        <v>199</v>
      </c>
      <c r="B47" s="163" t="s">
        <v>355</v>
      </c>
      <c r="C47" s="68">
        <v>12419.84</v>
      </c>
      <c r="F47" s="74"/>
    </row>
    <row r="48" spans="1:6" ht="36" customHeight="1" x14ac:dyDescent="0.25">
      <c r="A48" s="72" t="s">
        <v>198</v>
      </c>
      <c r="B48" s="73" t="s">
        <v>197</v>
      </c>
      <c r="C48" s="65">
        <f>SUM(C49:C49)</f>
        <v>238636</v>
      </c>
    </row>
    <row r="49" spans="1:4" ht="60.75" customHeight="1" x14ac:dyDescent="0.25">
      <c r="A49" s="70" t="s">
        <v>196</v>
      </c>
      <c r="B49" s="69" t="s">
        <v>195</v>
      </c>
      <c r="C49" s="68">
        <v>238636</v>
      </c>
    </row>
    <row r="50" spans="1:4" ht="19.149999999999999" customHeight="1" x14ac:dyDescent="0.25">
      <c r="A50" s="72" t="s">
        <v>194</v>
      </c>
      <c r="B50" s="71" t="s">
        <v>193</v>
      </c>
      <c r="C50" s="65">
        <f>SUM(C51:C51)</f>
        <v>4660047</v>
      </c>
      <c r="D50" s="64"/>
    </row>
    <row r="51" spans="1:4" ht="100.5" customHeight="1" x14ac:dyDescent="0.25">
      <c r="A51" s="70" t="s">
        <v>192</v>
      </c>
      <c r="B51" s="69" t="s">
        <v>191</v>
      </c>
      <c r="C51" s="68">
        <v>4660047</v>
      </c>
      <c r="D51" s="64"/>
    </row>
    <row r="52" spans="1:4" ht="22.15" customHeight="1" x14ac:dyDescent="0.25">
      <c r="A52" s="67" t="s">
        <v>128</v>
      </c>
      <c r="B52" s="66"/>
      <c r="C52" s="65">
        <f>C10+C34</f>
        <v>47965151.329999998</v>
      </c>
    </row>
    <row r="55" spans="1:4" x14ac:dyDescent="0.25">
      <c r="C55" s="64"/>
    </row>
  </sheetData>
  <mergeCells count="6">
    <mergeCell ref="A7:C7"/>
    <mergeCell ref="A6:C6"/>
    <mergeCell ref="A1:C1"/>
    <mergeCell ref="A2:C2"/>
    <mergeCell ref="A3:C3"/>
    <mergeCell ref="A5:C5"/>
  </mergeCells>
  <pageMargins left="0.39370078740157483" right="0.39370078740157483" top="0.39370078740157483" bottom="0.19685039370078741" header="0.19685039370078741" footer="0.51181102362204722"/>
  <pageSetup paperSize="9" orientation="portrait" r:id="rId1"/>
  <headerFooter alignWithMargins="0">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4"/>
  <sheetViews>
    <sheetView zoomScaleNormal="100" zoomScaleSheetLayoutView="100" workbookViewId="0">
      <selection activeCell="B6" sqref="B6"/>
    </sheetView>
  </sheetViews>
  <sheetFormatPr defaultRowHeight="59.25" customHeight="1" x14ac:dyDescent="0.2"/>
  <cols>
    <col min="1" max="1" width="54.28515625" style="52" customWidth="1"/>
    <col min="2" max="2" width="16.28515625" style="52" customWidth="1"/>
    <col min="3" max="3" width="9.85546875" style="52" customWidth="1"/>
    <col min="4" max="5" width="15.7109375" style="52" customWidth="1"/>
    <col min="6" max="6" width="14.85546875" style="52" customWidth="1"/>
    <col min="7" max="250" width="9.140625" style="52"/>
    <col min="251" max="251" width="54.28515625" style="52" customWidth="1"/>
    <col min="252" max="252" width="16.28515625" style="52" customWidth="1"/>
    <col min="253" max="253" width="9.85546875" style="52" customWidth="1"/>
    <col min="254" max="254" width="15.7109375" style="52" customWidth="1"/>
    <col min="255" max="255" width="18.140625" style="52" customWidth="1"/>
    <col min="256" max="256" width="15.85546875" style="52" customWidth="1"/>
    <col min="257" max="257" width="17.5703125" style="52" customWidth="1"/>
    <col min="258" max="506" width="9.140625" style="52"/>
    <col min="507" max="507" width="54.28515625" style="52" customWidth="1"/>
    <col min="508" max="508" width="16.28515625" style="52" customWidth="1"/>
    <col min="509" max="509" width="9.85546875" style="52" customWidth="1"/>
    <col min="510" max="510" width="15.7109375" style="52" customWidth="1"/>
    <col min="511" max="511" width="18.140625" style="52" customWidth="1"/>
    <col min="512" max="512" width="15.85546875" style="52" customWidth="1"/>
    <col min="513" max="513" width="17.5703125" style="52" customWidth="1"/>
    <col min="514" max="762" width="9.140625" style="52"/>
    <col min="763" max="763" width="54.28515625" style="52" customWidth="1"/>
    <col min="764" max="764" width="16.28515625" style="52" customWidth="1"/>
    <col min="765" max="765" width="9.85546875" style="52" customWidth="1"/>
    <col min="766" max="766" width="15.7109375" style="52" customWidth="1"/>
    <col min="767" max="767" width="18.140625" style="52" customWidth="1"/>
    <col min="768" max="768" width="15.85546875" style="52" customWidth="1"/>
    <col min="769" max="769" width="17.5703125" style="52" customWidth="1"/>
    <col min="770" max="1018" width="9.140625" style="52"/>
    <col min="1019" max="1019" width="54.28515625" style="52" customWidth="1"/>
    <col min="1020" max="1020" width="16.28515625" style="52" customWidth="1"/>
    <col min="1021" max="1021" width="9.85546875" style="52" customWidth="1"/>
    <col min="1022" max="1022" width="15.7109375" style="52" customWidth="1"/>
    <col min="1023" max="1023" width="18.140625" style="52" customWidth="1"/>
    <col min="1024" max="1024" width="15.85546875" style="52" customWidth="1"/>
    <col min="1025" max="1025" width="17.5703125" style="52" customWidth="1"/>
    <col min="1026" max="1274" width="9.140625" style="52"/>
    <col min="1275" max="1275" width="54.28515625" style="52" customWidth="1"/>
    <col min="1276" max="1276" width="16.28515625" style="52" customWidth="1"/>
    <col min="1277" max="1277" width="9.85546875" style="52" customWidth="1"/>
    <col min="1278" max="1278" width="15.7109375" style="52" customWidth="1"/>
    <col min="1279" max="1279" width="18.140625" style="52" customWidth="1"/>
    <col min="1280" max="1280" width="15.85546875" style="52" customWidth="1"/>
    <col min="1281" max="1281" width="17.5703125" style="52" customWidth="1"/>
    <col min="1282" max="1530" width="9.140625" style="52"/>
    <col min="1531" max="1531" width="54.28515625" style="52" customWidth="1"/>
    <col min="1532" max="1532" width="16.28515625" style="52" customWidth="1"/>
    <col min="1533" max="1533" width="9.85546875" style="52" customWidth="1"/>
    <col min="1534" max="1534" width="15.7109375" style="52" customWidth="1"/>
    <col min="1535" max="1535" width="18.140625" style="52" customWidth="1"/>
    <col min="1536" max="1536" width="15.85546875" style="52" customWidth="1"/>
    <col min="1537" max="1537" width="17.5703125" style="52" customWidth="1"/>
    <col min="1538" max="1786" width="9.140625" style="52"/>
    <col min="1787" max="1787" width="54.28515625" style="52" customWidth="1"/>
    <col min="1788" max="1788" width="16.28515625" style="52" customWidth="1"/>
    <col min="1789" max="1789" width="9.85546875" style="52" customWidth="1"/>
    <col min="1790" max="1790" width="15.7109375" style="52" customWidth="1"/>
    <col min="1791" max="1791" width="18.140625" style="52" customWidth="1"/>
    <col min="1792" max="1792" width="15.85546875" style="52" customWidth="1"/>
    <col min="1793" max="1793" width="17.5703125" style="52" customWidth="1"/>
    <col min="1794" max="2042" width="9.140625" style="52"/>
    <col min="2043" max="2043" width="54.28515625" style="52" customWidth="1"/>
    <col min="2044" max="2044" width="16.28515625" style="52" customWidth="1"/>
    <col min="2045" max="2045" width="9.85546875" style="52" customWidth="1"/>
    <col min="2046" max="2046" width="15.7109375" style="52" customWidth="1"/>
    <col min="2047" max="2047" width="18.140625" style="52" customWidth="1"/>
    <col min="2048" max="2048" width="15.85546875" style="52" customWidth="1"/>
    <col min="2049" max="2049" width="17.5703125" style="52" customWidth="1"/>
    <col min="2050" max="2298" width="9.140625" style="52"/>
    <col min="2299" max="2299" width="54.28515625" style="52" customWidth="1"/>
    <col min="2300" max="2300" width="16.28515625" style="52" customWidth="1"/>
    <col min="2301" max="2301" width="9.85546875" style="52" customWidth="1"/>
    <col min="2302" max="2302" width="15.7109375" style="52" customWidth="1"/>
    <col min="2303" max="2303" width="18.140625" style="52" customWidth="1"/>
    <col min="2304" max="2304" width="15.85546875" style="52" customWidth="1"/>
    <col min="2305" max="2305" width="17.5703125" style="52" customWidth="1"/>
    <col min="2306" max="2554" width="9.140625" style="52"/>
    <col min="2555" max="2555" width="54.28515625" style="52" customWidth="1"/>
    <col min="2556" max="2556" width="16.28515625" style="52" customWidth="1"/>
    <col min="2557" max="2557" width="9.85546875" style="52" customWidth="1"/>
    <col min="2558" max="2558" width="15.7109375" style="52" customWidth="1"/>
    <col min="2559" max="2559" width="18.140625" style="52" customWidth="1"/>
    <col min="2560" max="2560" width="15.85546875" style="52" customWidth="1"/>
    <col min="2561" max="2561" width="17.5703125" style="52" customWidth="1"/>
    <col min="2562" max="2810" width="9.140625" style="52"/>
    <col min="2811" max="2811" width="54.28515625" style="52" customWidth="1"/>
    <col min="2812" max="2812" width="16.28515625" style="52" customWidth="1"/>
    <col min="2813" max="2813" width="9.85546875" style="52" customWidth="1"/>
    <col min="2814" max="2814" width="15.7109375" style="52" customWidth="1"/>
    <col min="2815" max="2815" width="18.140625" style="52" customWidth="1"/>
    <col min="2816" max="2816" width="15.85546875" style="52" customWidth="1"/>
    <col min="2817" max="2817" width="17.5703125" style="52" customWidth="1"/>
    <col min="2818" max="3066" width="9.140625" style="52"/>
    <col min="3067" max="3067" width="54.28515625" style="52" customWidth="1"/>
    <col min="3068" max="3068" width="16.28515625" style="52" customWidth="1"/>
    <col min="3069" max="3069" width="9.85546875" style="52" customWidth="1"/>
    <col min="3070" max="3070" width="15.7109375" style="52" customWidth="1"/>
    <col min="3071" max="3071" width="18.140625" style="52" customWidth="1"/>
    <col min="3072" max="3072" width="15.85546875" style="52" customWidth="1"/>
    <col min="3073" max="3073" width="17.5703125" style="52" customWidth="1"/>
    <col min="3074" max="3322" width="9.140625" style="52"/>
    <col min="3323" max="3323" width="54.28515625" style="52" customWidth="1"/>
    <col min="3324" max="3324" width="16.28515625" style="52" customWidth="1"/>
    <col min="3325" max="3325" width="9.85546875" style="52" customWidth="1"/>
    <col min="3326" max="3326" width="15.7109375" style="52" customWidth="1"/>
    <col min="3327" max="3327" width="18.140625" style="52" customWidth="1"/>
    <col min="3328" max="3328" width="15.85546875" style="52" customWidth="1"/>
    <col min="3329" max="3329" width="17.5703125" style="52" customWidth="1"/>
    <col min="3330" max="3578" width="9.140625" style="52"/>
    <col min="3579" max="3579" width="54.28515625" style="52" customWidth="1"/>
    <col min="3580" max="3580" width="16.28515625" style="52" customWidth="1"/>
    <col min="3581" max="3581" width="9.85546875" style="52" customWidth="1"/>
    <col min="3582" max="3582" width="15.7109375" style="52" customWidth="1"/>
    <col min="3583" max="3583" width="18.140625" style="52" customWidth="1"/>
    <col min="3584" max="3584" width="15.85546875" style="52" customWidth="1"/>
    <col min="3585" max="3585" width="17.5703125" style="52" customWidth="1"/>
    <col min="3586" max="3834" width="9.140625" style="52"/>
    <col min="3835" max="3835" width="54.28515625" style="52" customWidth="1"/>
    <col min="3836" max="3836" width="16.28515625" style="52" customWidth="1"/>
    <col min="3837" max="3837" width="9.85546875" style="52" customWidth="1"/>
    <col min="3838" max="3838" width="15.7109375" style="52" customWidth="1"/>
    <col min="3839" max="3839" width="18.140625" style="52" customWidth="1"/>
    <col min="3840" max="3840" width="15.85546875" style="52" customWidth="1"/>
    <col min="3841" max="3841" width="17.5703125" style="52" customWidth="1"/>
    <col min="3842" max="4090" width="9.140625" style="52"/>
    <col min="4091" max="4091" width="54.28515625" style="52" customWidth="1"/>
    <col min="4092" max="4092" width="16.28515625" style="52" customWidth="1"/>
    <col min="4093" max="4093" width="9.85546875" style="52" customWidth="1"/>
    <col min="4094" max="4094" width="15.7109375" style="52" customWidth="1"/>
    <col min="4095" max="4095" width="18.140625" style="52" customWidth="1"/>
    <col min="4096" max="4096" width="15.85546875" style="52" customWidth="1"/>
    <col min="4097" max="4097" width="17.5703125" style="52" customWidth="1"/>
    <col min="4098" max="4346" width="9.140625" style="52"/>
    <col min="4347" max="4347" width="54.28515625" style="52" customWidth="1"/>
    <col min="4348" max="4348" width="16.28515625" style="52" customWidth="1"/>
    <col min="4349" max="4349" width="9.85546875" style="52" customWidth="1"/>
    <col min="4350" max="4350" width="15.7109375" style="52" customWidth="1"/>
    <col min="4351" max="4351" width="18.140625" style="52" customWidth="1"/>
    <col min="4352" max="4352" width="15.85546875" style="52" customWidth="1"/>
    <col min="4353" max="4353" width="17.5703125" style="52" customWidth="1"/>
    <col min="4354" max="4602" width="9.140625" style="52"/>
    <col min="4603" max="4603" width="54.28515625" style="52" customWidth="1"/>
    <col min="4604" max="4604" width="16.28515625" style="52" customWidth="1"/>
    <col min="4605" max="4605" width="9.85546875" style="52" customWidth="1"/>
    <col min="4606" max="4606" width="15.7109375" style="52" customWidth="1"/>
    <col min="4607" max="4607" width="18.140625" style="52" customWidth="1"/>
    <col min="4608" max="4608" width="15.85546875" style="52" customWidth="1"/>
    <col min="4609" max="4609" width="17.5703125" style="52" customWidth="1"/>
    <col min="4610" max="4858" width="9.140625" style="52"/>
    <col min="4859" max="4859" width="54.28515625" style="52" customWidth="1"/>
    <col min="4860" max="4860" width="16.28515625" style="52" customWidth="1"/>
    <col min="4861" max="4861" width="9.85546875" style="52" customWidth="1"/>
    <col min="4862" max="4862" width="15.7109375" style="52" customWidth="1"/>
    <col min="4863" max="4863" width="18.140625" style="52" customWidth="1"/>
    <col min="4864" max="4864" width="15.85546875" style="52" customWidth="1"/>
    <col min="4865" max="4865" width="17.5703125" style="52" customWidth="1"/>
    <col min="4866" max="5114" width="9.140625" style="52"/>
    <col min="5115" max="5115" width="54.28515625" style="52" customWidth="1"/>
    <col min="5116" max="5116" width="16.28515625" style="52" customWidth="1"/>
    <col min="5117" max="5117" width="9.85546875" style="52" customWidth="1"/>
    <col min="5118" max="5118" width="15.7109375" style="52" customWidth="1"/>
    <col min="5119" max="5119" width="18.140625" style="52" customWidth="1"/>
    <col min="5120" max="5120" width="15.85546875" style="52" customWidth="1"/>
    <col min="5121" max="5121" width="17.5703125" style="52" customWidth="1"/>
    <col min="5122" max="5370" width="9.140625" style="52"/>
    <col min="5371" max="5371" width="54.28515625" style="52" customWidth="1"/>
    <col min="5372" max="5372" width="16.28515625" style="52" customWidth="1"/>
    <col min="5373" max="5373" width="9.85546875" style="52" customWidth="1"/>
    <col min="5374" max="5374" width="15.7109375" style="52" customWidth="1"/>
    <col min="5375" max="5375" width="18.140625" style="52" customWidth="1"/>
    <col min="5376" max="5376" width="15.85546875" style="52" customWidth="1"/>
    <col min="5377" max="5377" width="17.5703125" style="52" customWidth="1"/>
    <col min="5378" max="5626" width="9.140625" style="52"/>
    <col min="5627" max="5627" width="54.28515625" style="52" customWidth="1"/>
    <col min="5628" max="5628" width="16.28515625" style="52" customWidth="1"/>
    <col min="5629" max="5629" width="9.85546875" style="52" customWidth="1"/>
    <col min="5630" max="5630" width="15.7109375" style="52" customWidth="1"/>
    <col min="5631" max="5631" width="18.140625" style="52" customWidth="1"/>
    <col min="5632" max="5632" width="15.85546875" style="52" customWidth="1"/>
    <col min="5633" max="5633" width="17.5703125" style="52" customWidth="1"/>
    <col min="5634" max="5882" width="9.140625" style="52"/>
    <col min="5883" max="5883" width="54.28515625" style="52" customWidth="1"/>
    <col min="5884" max="5884" width="16.28515625" style="52" customWidth="1"/>
    <col min="5885" max="5885" width="9.85546875" style="52" customWidth="1"/>
    <col min="5886" max="5886" width="15.7109375" style="52" customWidth="1"/>
    <col min="5887" max="5887" width="18.140625" style="52" customWidth="1"/>
    <col min="5888" max="5888" width="15.85546875" style="52" customWidth="1"/>
    <col min="5889" max="5889" width="17.5703125" style="52" customWidth="1"/>
    <col min="5890" max="6138" width="9.140625" style="52"/>
    <col min="6139" max="6139" width="54.28515625" style="52" customWidth="1"/>
    <col min="6140" max="6140" width="16.28515625" style="52" customWidth="1"/>
    <col min="6141" max="6141" width="9.85546875" style="52" customWidth="1"/>
    <col min="6142" max="6142" width="15.7109375" style="52" customWidth="1"/>
    <col min="6143" max="6143" width="18.140625" style="52" customWidth="1"/>
    <col min="6144" max="6144" width="15.85546875" style="52" customWidth="1"/>
    <col min="6145" max="6145" width="17.5703125" style="52" customWidth="1"/>
    <col min="6146" max="6394" width="9.140625" style="52"/>
    <col min="6395" max="6395" width="54.28515625" style="52" customWidth="1"/>
    <col min="6396" max="6396" width="16.28515625" style="52" customWidth="1"/>
    <col min="6397" max="6397" width="9.85546875" style="52" customWidth="1"/>
    <col min="6398" max="6398" width="15.7109375" style="52" customWidth="1"/>
    <col min="6399" max="6399" width="18.140625" style="52" customWidth="1"/>
    <col min="6400" max="6400" width="15.85546875" style="52" customWidth="1"/>
    <col min="6401" max="6401" width="17.5703125" style="52" customWidth="1"/>
    <col min="6402" max="6650" width="9.140625" style="52"/>
    <col min="6651" max="6651" width="54.28515625" style="52" customWidth="1"/>
    <col min="6652" max="6652" width="16.28515625" style="52" customWidth="1"/>
    <col min="6653" max="6653" width="9.85546875" style="52" customWidth="1"/>
    <col min="6654" max="6654" width="15.7109375" style="52" customWidth="1"/>
    <col min="6655" max="6655" width="18.140625" style="52" customWidth="1"/>
    <col min="6656" max="6656" width="15.85546875" style="52" customWidth="1"/>
    <col min="6657" max="6657" width="17.5703125" style="52" customWidth="1"/>
    <col min="6658" max="6906" width="9.140625" style="52"/>
    <col min="6907" max="6907" width="54.28515625" style="52" customWidth="1"/>
    <col min="6908" max="6908" width="16.28515625" style="52" customWidth="1"/>
    <col min="6909" max="6909" width="9.85546875" style="52" customWidth="1"/>
    <col min="6910" max="6910" width="15.7109375" style="52" customWidth="1"/>
    <col min="6911" max="6911" width="18.140625" style="52" customWidth="1"/>
    <col min="6912" max="6912" width="15.85546875" style="52" customWidth="1"/>
    <col min="6913" max="6913" width="17.5703125" style="52" customWidth="1"/>
    <col min="6914" max="7162" width="9.140625" style="52"/>
    <col min="7163" max="7163" width="54.28515625" style="52" customWidth="1"/>
    <col min="7164" max="7164" width="16.28515625" style="52" customWidth="1"/>
    <col min="7165" max="7165" width="9.85546875" style="52" customWidth="1"/>
    <col min="7166" max="7166" width="15.7109375" style="52" customWidth="1"/>
    <col min="7167" max="7167" width="18.140625" style="52" customWidth="1"/>
    <col min="7168" max="7168" width="15.85546875" style="52" customWidth="1"/>
    <col min="7169" max="7169" width="17.5703125" style="52" customWidth="1"/>
    <col min="7170" max="7418" width="9.140625" style="52"/>
    <col min="7419" max="7419" width="54.28515625" style="52" customWidth="1"/>
    <col min="7420" max="7420" width="16.28515625" style="52" customWidth="1"/>
    <col min="7421" max="7421" width="9.85546875" style="52" customWidth="1"/>
    <col min="7422" max="7422" width="15.7109375" style="52" customWidth="1"/>
    <col min="7423" max="7423" width="18.140625" style="52" customWidth="1"/>
    <col min="7424" max="7424" width="15.85546875" style="52" customWidth="1"/>
    <col min="7425" max="7425" width="17.5703125" style="52" customWidth="1"/>
    <col min="7426" max="7674" width="9.140625" style="52"/>
    <col min="7675" max="7675" width="54.28515625" style="52" customWidth="1"/>
    <col min="7676" max="7676" width="16.28515625" style="52" customWidth="1"/>
    <col min="7677" max="7677" width="9.85546875" style="52" customWidth="1"/>
    <col min="7678" max="7678" width="15.7109375" style="52" customWidth="1"/>
    <col min="7679" max="7679" width="18.140625" style="52" customWidth="1"/>
    <col min="7680" max="7680" width="15.85546875" style="52" customWidth="1"/>
    <col min="7681" max="7681" width="17.5703125" style="52" customWidth="1"/>
    <col min="7682" max="7930" width="9.140625" style="52"/>
    <col min="7931" max="7931" width="54.28515625" style="52" customWidth="1"/>
    <col min="7932" max="7932" width="16.28515625" style="52" customWidth="1"/>
    <col min="7933" max="7933" width="9.85546875" style="52" customWidth="1"/>
    <col min="7934" max="7934" width="15.7109375" style="52" customWidth="1"/>
    <col min="7935" max="7935" width="18.140625" style="52" customWidth="1"/>
    <col min="7936" max="7936" width="15.85546875" style="52" customWidth="1"/>
    <col min="7937" max="7937" width="17.5703125" style="52" customWidth="1"/>
    <col min="7938" max="8186" width="9.140625" style="52"/>
    <col min="8187" max="8187" width="54.28515625" style="52" customWidth="1"/>
    <col min="8188" max="8188" width="16.28515625" style="52" customWidth="1"/>
    <col min="8189" max="8189" width="9.85546875" style="52" customWidth="1"/>
    <col min="8190" max="8190" width="15.7109375" style="52" customWidth="1"/>
    <col min="8191" max="8191" width="18.140625" style="52" customWidth="1"/>
    <col min="8192" max="8192" width="15.85546875" style="52" customWidth="1"/>
    <col min="8193" max="8193" width="17.5703125" style="52" customWidth="1"/>
    <col min="8194" max="8442" width="9.140625" style="52"/>
    <col min="8443" max="8443" width="54.28515625" style="52" customWidth="1"/>
    <col min="8444" max="8444" width="16.28515625" style="52" customWidth="1"/>
    <col min="8445" max="8445" width="9.85546875" style="52" customWidth="1"/>
    <col min="8446" max="8446" width="15.7109375" style="52" customWidth="1"/>
    <col min="8447" max="8447" width="18.140625" style="52" customWidth="1"/>
    <col min="8448" max="8448" width="15.85546875" style="52" customWidth="1"/>
    <col min="8449" max="8449" width="17.5703125" style="52" customWidth="1"/>
    <col min="8450" max="8698" width="9.140625" style="52"/>
    <col min="8699" max="8699" width="54.28515625" style="52" customWidth="1"/>
    <col min="8700" max="8700" width="16.28515625" style="52" customWidth="1"/>
    <col min="8701" max="8701" width="9.85546875" style="52" customWidth="1"/>
    <col min="8702" max="8702" width="15.7109375" style="52" customWidth="1"/>
    <col min="8703" max="8703" width="18.140625" style="52" customWidth="1"/>
    <col min="8704" max="8704" width="15.85546875" style="52" customWidth="1"/>
    <col min="8705" max="8705" width="17.5703125" style="52" customWidth="1"/>
    <col min="8706" max="8954" width="9.140625" style="52"/>
    <col min="8955" max="8955" width="54.28515625" style="52" customWidth="1"/>
    <col min="8956" max="8956" width="16.28515625" style="52" customWidth="1"/>
    <col min="8957" max="8957" width="9.85546875" style="52" customWidth="1"/>
    <col min="8958" max="8958" width="15.7109375" style="52" customWidth="1"/>
    <col min="8959" max="8959" width="18.140625" style="52" customWidth="1"/>
    <col min="8960" max="8960" width="15.85546875" style="52" customWidth="1"/>
    <col min="8961" max="8961" width="17.5703125" style="52" customWidth="1"/>
    <col min="8962" max="9210" width="9.140625" style="52"/>
    <col min="9211" max="9211" width="54.28515625" style="52" customWidth="1"/>
    <col min="9212" max="9212" width="16.28515625" style="52" customWidth="1"/>
    <col min="9213" max="9213" width="9.85546875" style="52" customWidth="1"/>
    <col min="9214" max="9214" width="15.7109375" style="52" customWidth="1"/>
    <col min="9215" max="9215" width="18.140625" style="52" customWidth="1"/>
    <col min="9216" max="9216" width="15.85546875" style="52" customWidth="1"/>
    <col min="9217" max="9217" width="17.5703125" style="52" customWidth="1"/>
    <col min="9218" max="9466" width="9.140625" style="52"/>
    <col min="9467" max="9467" width="54.28515625" style="52" customWidth="1"/>
    <col min="9468" max="9468" width="16.28515625" style="52" customWidth="1"/>
    <col min="9469" max="9469" width="9.85546875" style="52" customWidth="1"/>
    <col min="9470" max="9470" width="15.7109375" style="52" customWidth="1"/>
    <col min="9471" max="9471" width="18.140625" style="52" customWidth="1"/>
    <col min="9472" max="9472" width="15.85546875" style="52" customWidth="1"/>
    <col min="9473" max="9473" width="17.5703125" style="52" customWidth="1"/>
    <col min="9474" max="9722" width="9.140625" style="52"/>
    <col min="9723" max="9723" width="54.28515625" style="52" customWidth="1"/>
    <col min="9724" max="9724" width="16.28515625" style="52" customWidth="1"/>
    <col min="9725" max="9725" width="9.85546875" style="52" customWidth="1"/>
    <col min="9726" max="9726" width="15.7109375" style="52" customWidth="1"/>
    <col min="9727" max="9727" width="18.140625" style="52" customWidth="1"/>
    <col min="9728" max="9728" width="15.85546875" style="52" customWidth="1"/>
    <col min="9729" max="9729" width="17.5703125" style="52" customWidth="1"/>
    <col min="9730" max="9978" width="9.140625" style="52"/>
    <col min="9979" max="9979" width="54.28515625" style="52" customWidth="1"/>
    <col min="9980" max="9980" width="16.28515625" style="52" customWidth="1"/>
    <col min="9981" max="9981" width="9.85546875" style="52" customWidth="1"/>
    <col min="9982" max="9982" width="15.7109375" style="52" customWidth="1"/>
    <col min="9983" max="9983" width="18.140625" style="52" customWidth="1"/>
    <col min="9984" max="9984" width="15.85546875" style="52" customWidth="1"/>
    <col min="9985" max="9985" width="17.5703125" style="52" customWidth="1"/>
    <col min="9986" max="10234" width="9.140625" style="52"/>
    <col min="10235" max="10235" width="54.28515625" style="52" customWidth="1"/>
    <col min="10236" max="10236" width="16.28515625" style="52" customWidth="1"/>
    <col min="10237" max="10237" width="9.85546875" style="52" customWidth="1"/>
    <col min="10238" max="10238" width="15.7109375" style="52" customWidth="1"/>
    <col min="10239" max="10239" width="18.140625" style="52" customWidth="1"/>
    <col min="10240" max="10240" width="15.85546875" style="52" customWidth="1"/>
    <col min="10241" max="10241" width="17.5703125" style="52" customWidth="1"/>
    <col min="10242" max="10490" width="9.140625" style="52"/>
    <col min="10491" max="10491" width="54.28515625" style="52" customWidth="1"/>
    <col min="10492" max="10492" width="16.28515625" style="52" customWidth="1"/>
    <col min="10493" max="10493" width="9.85546875" style="52" customWidth="1"/>
    <col min="10494" max="10494" width="15.7109375" style="52" customWidth="1"/>
    <col min="10495" max="10495" width="18.140625" style="52" customWidth="1"/>
    <col min="10496" max="10496" width="15.85546875" style="52" customWidth="1"/>
    <col min="10497" max="10497" width="17.5703125" style="52" customWidth="1"/>
    <col min="10498" max="10746" width="9.140625" style="52"/>
    <col min="10747" max="10747" width="54.28515625" style="52" customWidth="1"/>
    <col min="10748" max="10748" width="16.28515625" style="52" customWidth="1"/>
    <col min="10749" max="10749" width="9.85546875" style="52" customWidth="1"/>
    <col min="10750" max="10750" width="15.7109375" style="52" customWidth="1"/>
    <col min="10751" max="10751" width="18.140625" style="52" customWidth="1"/>
    <col min="10752" max="10752" width="15.85546875" style="52" customWidth="1"/>
    <col min="10753" max="10753" width="17.5703125" style="52" customWidth="1"/>
    <col min="10754" max="11002" width="9.140625" style="52"/>
    <col min="11003" max="11003" width="54.28515625" style="52" customWidth="1"/>
    <col min="11004" max="11004" width="16.28515625" style="52" customWidth="1"/>
    <col min="11005" max="11005" width="9.85546875" style="52" customWidth="1"/>
    <col min="11006" max="11006" width="15.7109375" style="52" customWidth="1"/>
    <col min="11007" max="11007" width="18.140625" style="52" customWidth="1"/>
    <col min="11008" max="11008" width="15.85546875" style="52" customWidth="1"/>
    <col min="11009" max="11009" width="17.5703125" style="52" customWidth="1"/>
    <col min="11010" max="11258" width="9.140625" style="52"/>
    <col min="11259" max="11259" width="54.28515625" style="52" customWidth="1"/>
    <col min="11260" max="11260" width="16.28515625" style="52" customWidth="1"/>
    <col min="11261" max="11261" width="9.85546875" style="52" customWidth="1"/>
    <col min="11262" max="11262" width="15.7109375" style="52" customWidth="1"/>
    <col min="11263" max="11263" width="18.140625" style="52" customWidth="1"/>
    <col min="11264" max="11264" width="15.85546875" style="52" customWidth="1"/>
    <col min="11265" max="11265" width="17.5703125" style="52" customWidth="1"/>
    <col min="11266" max="11514" width="9.140625" style="52"/>
    <col min="11515" max="11515" width="54.28515625" style="52" customWidth="1"/>
    <col min="11516" max="11516" width="16.28515625" style="52" customWidth="1"/>
    <col min="11517" max="11517" width="9.85546875" style="52" customWidth="1"/>
    <col min="11518" max="11518" width="15.7109375" style="52" customWidth="1"/>
    <col min="11519" max="11519" width="18.140625" style="52" customWidth="1"/>
    <col min="11520" max="11520" width="15.85546875" style="52" customWidth="1"/>
    <col min="11521" max="11521" width="17.5703125" style="52" customWidth="1"/>
    <col min="11522" max="11770" width="9.140625" style="52"/>
    <col min="11771" max="11771" width="54.28515625" style="52" customWidth="1"/>
    <col min="11772" max="11772" width="16.28515625" style="52" customWidth="1"/>
    <col min="11773" max="11773" width="9.85546875" style="52" customWidth="1"/>
    <col min="11774" max="11774" width="15.7109375" style="52" customWidth="1"/>
    <col min="11775" max="11775" width="18.140625" style="52" customWidth="1"/>
    <col min="11776" max="11776" width="15.85546875" style="52" customWidth="1"/>
    <col min="11777" max="11777" width="17.5703125" style="52" customWidth="1"/>
    <col min="11778" max="12026" width="9.140625" style="52"/>
    <col min="12027" max="12027" width="54.28515625" style="52" customWidth="1"/>
    <col min="12028" max="12028" width="16.28515625" style="52" customWidth="1"/>
    <col min="12029" max="12029" width="9.85546875" style="52" customWidth="1"/>
    <col min="12030" max="12030" width="15.7109375" style="52" customWidth="1"/>
    <col min="12031" max="12031" width="18.140625" style="52" customWidth="1"/>
    <col min="12032" max="12032" width="15.85546875" style="52" customWidth="1"/>
    <col min="12033" max="12033" width="17.5703125" style="52" customWidth="1"/>
    <col min="12034" max="12282" width="9.140625" style="52"/>
    <col min="12283" max="12283" width="54.28515625" style="52" customWidth="1"/>
    <col min="12284" max="12284" width="16.28515625" style="52" customWidth="1"/>
    <col min="12285" max="12285" width="9.85546875" style="52" customWidth="1"/>
    <col min="12286" max="12286" width="15.7109375" style="52" customWidth="1"/>
    <col min="12287" max="12287" width="18.140625" style="52" customWidth="1"/>
    <col min="12288" max="12288" width="15.85546875" style="52" customWidth="1"/>
    <col min="12289" max="12289" width="17.5703125" style="52" customWidth="1"/>
    <col min="12290" max="12538" width="9.140625" style="52"/>
    <col min="12539" max="12539" width="54.28515625" style="52" customWidth="1"/>
    <col min="12540" max="12540" width="16.28515625" style="52" customWidth="1"/>
    <col min="12541" max="12541" width="9.85546875" style="52" customWidth="1"/>
    <col min="12542" max="12542" width="15.7109375" style="52" customWidth="1"/>
    <col min="12543" max="12543" width="18.140625" style="52" customWidth="1"/>
    <col min="12544" max="12544" width="15.85546875" style="52" customWidth="1"/>
    <col min="12545" max="12545" width="17.5703125" style="52" customWidth="1"/>
    <col min="12546" max="12794" width="9.140625" style="52"/>
    <col min="12795" max="12795" width="54.28515625" style="52" customWidth="1"/>
    <col min="12796" max="12796" width="16.28515625" style="52" customWidth="1"/>
    <col min="12797" max="12797" width="9.85546875" style="52" customWidth="1"/>
    <col min="12798" max="12798" width="15.7109375" style="52" customWidth="1"/>
    <col min="12799" max="12799" width="18.140625" style="52" customWidth="1"/>
    <col min="12800" max="12800" width="15.85546875" style="52" customWidth="1"/>
    <col min="12801" max="12801" width="17.5703125" style="52" customWidth="1"/>
    <col min="12802" max="13050" width="9.140625" style="52"/>
    <col min="13051" max="13051" width="54.28515625" style="52" customWidth="1"/>
    <col min="13052" max="13052" width="16.28515625" style="52" customWidth="1"/>
    <col min="13053" max="13053" width="9.85546875" style="52" customWidth="1"/>
    <col min="13054" max="13054" width="15.7109375" style="52" customWidth="1"/>
    <col min="13055" max="13055" width="18.140625" style="52" customWidth="1"/>
    <col min="13056" max="13056" width="15.85546875" style="52" customWidth="1"/>
    <col min="13057" max="13057" width="17.5703125" style="52" customWidth="1"/>
    <col min="13058" max="13306" width="9.140625" style="52"/>
    <col min="13307" max="13307" width="54.28515625" style="52" customWidth="1"/>
    <col min="13308" max="13308" width="16.28515625" style="52" customWidth="1"/>
    <col min="13309" max="13309" width="9.85546875" style="52" customWidth="1"/>
    <col min="13310" max="13310" width="15.7109375" style="52" customWidth="1"/>
    <col min="13311" max="13311" width="18.140625" style="52" customWidth="1"/>
    <col min="13312" max="13312" width="15.85546875" style="52" customWidth="1"/>
    <col min="13313" max="13313" width="17.5703125" style="52" customWidth="1"/>
    <col min="13314" max="13562" width="9.140625" style="52"/>
    <col min="13563" max="13563" width="54.28515625" style="52" customWidth="1"/>
    <col min="13564" max="13564" width="16.28515625" style="52" customWidth="1"/>
    <col min="13565" max="13565" width="9.85546875" style="52" customWidth="1"/>
    <col min="13566" max="13566" width="15.7109375" style="52" customWidth="1"/>
    <col min="13567" max="13567" width="18.140625" style="52" customWidth="1"/>
    <col min="13568" max="13568" width="15.85546875" style="52" customWidth="1"/>
    <col min="13569" max="13569" width="17.5703125" style="52" customWidth="1"/>
    <col min="13570" max="13818" width="9.140625" style="52"/>
    <col min="13819" max="13819" width="54.28515625" style="52" customWidth="1"/>
    <col min="13820" max="13820" width="16.28515625" style="52" customWidth="1"/>
    <col min="13821" max="13821" width="9.85546875" style="52" customWidth="1"/>
    <col min="13822" max="13822" width="15.7109375" style="52" customWidth="1"/>
    <col min="13823" max="13823" width="18.140625" style="52" customWidth="1"/>
    <col min="13824" max="13824" width="15.85546875" style="52" customWidth="1"/>
    <col min="13825" max="13825" width="17.5703125" style="52" customWidth="1"/>
    <col min="13826" max="14074" width="9.140625" style="52"/>
    <col min="14075" max="14075" width="54.28515625" style="52" customWidth="1"/>
    <col min="14076" max="14076" width="16.28515625" style="52" customWidth="1"/>
    <col min="14077" max="14077" width="9.85546875" style="52" customWidth="1"/>
    <col min="14078" max="14078" width="15.7109375" style="52" customWidth="1"/>
    <col min="14079" max="14079" width="18.140625" style="52" customWidth="1"/>
    <col min="14080" max="14080" width="15.85546875" style="52" customWidth="1"/>
    <col min="14081" max="14081" width="17.5703125" style="52" customWidth="1"/>
    <col min="14082" max="14330" width="9.140625" style="52"/>
    <col min="14331" max="14331" width="54.28515625" style="52" customWidth="1"/>
    <col min="14332" max="14332" width="16.28515625" style="52" customWidth="1"/>
    <col min="14333" max="14333" width="9.85546875" style="52" customWidth="1"/>
    <col min="14334" max="14334" width="15.7109375" style="52" customWidth="1"/>
    <col min="14335" max="14335" width="18.140625" style="52" customWidth="1"/>
    <col min="14336" max="14336" width="15.85546875" style="52" customWidth="1"/>
    <col min="14337" max="14337" width="17.5703125" style="52" customWidth="1"/>
    <col min="14338" max="14586" width="9.140625" style="52"/>
    <col min="14587" max="14587" width="54.28515625" style="52" customWidth="1"/>
    <col min="14588" max="14588" width="16.28515625" style="52" customWidth="1"/>
    <col min="14589" max="14589" width="9.85546875" style="52" customWidth="1"/>
    <col min="14590" max="14590" width="15.7109375" style="52" customWidth="1"/>
    <col min="14591" max="14591" width="18.140625" style="52" customWidth="1"/>
    <col min="14592" max="14592" width="15.85546875" style="52" customWidth="1"/>
    <col min="14593" max="14593" width="17.5703125" style="52" customWidth="1"/>
    <col min="14594" max="14842" width="9.140625" style="52"/>
    <col min="14843" max="14843" width="54.28515625" style="52" customWidth="1"/>
    <col min="14844" max="14844" width="16.28515625" style="52" customWidth="1"/>
    <col min="14845" max="14845" width="9.85546875" style="52" customWidth="1"/>
    <col min="14846" max="14846" width="15.7109375" style="52" customWidth="1"/>
    <col min="14847" max="14847" width="18.140625" style="52" customWidth="1"/>
    <col min="14848" max="14848" width="15.85546875" style="52" customWidth="1"/>
    <col min="14849" max="14849" width="17.5703125" style="52" customWidth="1"/>
    <col min="14850" max="15098" width="9.140625" style="52"/>
    <col min="15099" max="15099" width="54.28515625" style="52" customWidth="1"/>
    <col min="15100" max="15100" width="16.28515625" style="52" customWidth="1"/>
    <col min="15101" max="15101" width="9.85546875" style="52" customWidth="1"/>
    <col min="15102" max="15102" width="15.7109375" style="52" customWidth="1"/>
    <col min="15103" max="15103" width="18.140625" style="52" customWidth="1"/>
    <col min="15104" max="15104" width="15.85546875" style="52" customWidth="1"/>
    <col min="15105" max="15105" width="17.5703125" style="52" customWidth="1"/>
    <col min="15106" max="15354" width="9.140625" style="52"/>
    <col min="15355" max="15355" width="54.28515625" style="52" customWidth="1"/>
    <col min="15356" max="15356" width="16.28515625" style="52" customWidth="1"/>
    <col min="15357" max="15357" width="9.85546875" style="52" customWidth="1"/>
    <col min="15358" max="15358" width="15.7109375" style="52" customWidth="1"/>
    <col min="15359" max="15359" width="18.140625" style="52" customWidth="1"/>
    <col min="15360" max="15360" width="15.85546875" style="52" customWidth="1"/>
    <col min="15361" max="15361" width="17.5703125" style="52" customWidth="1"/>
    <col min="15362" max="15610" width="9.140625" style="52"/>
    <col min="15611" max="15611" width="54.28515625" style="52" customWidth="1"/>
    <col min="15612" max="15612" width="16.28515625" style="52" customWidth="1"/>
    <col min="15613" max="15613" width="9.85546875" style="52" customWidth="1"/>
    <col min="15614" max="15614" width="15.7109375" style="52" customWidth="1"/>
    <col min="15615" max="15615" width="18.140625" style="52" customWidth="1"/>
    <col min="15616" max="15616" width="15.85546875" style="52" customWidth="1"/>
    <col min="15617" max="15617" width="17.5703125" style="52" customWidth="1"/>
    <col min="15618" max="15866" width="9.140625" style="52"/>
    <col min="15867" max="15867" width="54.28515625" style="52" customWidth="1"/>
    <col min="15868" max="15868" width="16.28515625" style="52" customWidth="1"/>
    <col min="15869" max="15869" width="9.85546875" style="52" customWidth="1"/>
    <col min="15870" max="15870" width="15.7109375" style="52" customWidth="1"/>
    <col min="15871" max="15871" width="18.140625" style="52" customWidth="1"/>
    <col min="15872" max="15872" width="15.85546875" style="52" customWidth="1"/>
    <col min="15873" max="15873" width="17.5703125" style="52" customWidth="1"/>
    <col min="15874" max="16122" width="9.140625" style="52"/>
    <col min="16123" max="16123" width="54.28515625" style="52" customWidth="1"/>
    <col min="16124" max="16124" width="16.28515625" style="52" customWidth="1"/>
    <col min="16125" max="16125" width="9.85546875" style="52" customWidth="1"/>
    <col min="16126" max="16126" width="15.7109375" style="52" customWidth="1"/>
    <col min="16127" max="16127" width="18.140625" style="52" customWidth="1"/>
    <col min="16128" max="16128" width="15.85546875" style="52" customWidth="1"/>
    <col min="16129" max="16129" width="17.5703125" style="52" customWidth="1"/>
    <col min="16130" max="16384" width="9.140625" style="52"/>
  </cols>
  <sheetData>
    <row r="1" spans="1:4" ht="23.25" customHeight="1" x14ac:dyDescent="0.2">
      <c r="A1" s="173" t="s">
        <v>255</v>
      </c>
      <c r="B1" s="173"/>
      <c r="C1" s="173"/>
      <c r="D1" s="173"/>
    </row>
    <row r="2" spans="1:4" ht="18.75" customHeight="1" x14ac:dyDescent="0.2">
      <c r="A2" s="173" t="s">
        <v>377</v>
      </c>
      <c r="B2" s="173"/>
      <c r="C2" s="173"/>
      <c r="D2" s="173"/>
    </row>
    <row r="3" spans="1:4" ht="16.5" customHeight="1" x14ac:dyDescent="0.2">
      <c r="A3" s="173" t="s">
        <v>404</v>
      </c>
      <c r="B3" s="173"/>
      <c r="C3" s="173"/>
      <c r="D3" s="173"/>
    </row>
    <row r="4" spans="1:4" ht="30" customHeight="1" x14ac:dyDescent="0.2">
      <c r="A4" s="1"/>
      <c r="B4" s="1"/>
      <c r="C4" s="1"/>
      <c r="D4" s="1"/>
    </row>
    <row r="5" spans="1:4" ht="59.25" customHeight="1" x14ac:dyDescent="0.2">
      <c r="A5" s="172" t="s">
        <v>385</v>
      </c>
      <c r="B5" s="172"/>
      <c r="C5" s="172"/>
      <c r="D5" s="172"/>
    </row>
    <row r="6" spans="1:4" ht="59.25" customHeight="1" x14ac:dyDescent="0.2">
      <c r="A6" s="102" t="s">
        <v>0</v>
      </c>
      <c r="B6" s="101" t="s">
        <v>1</v>
      </c>
      <c r="C6" s="101" t="s">
        <v>2</v>
      </c>
      <c r="D6" s="100" t="s">
        <v>254</v>
      </c>
    </row>
    <row r="7" spans="1:4" ht="59.25" customHeight="1" x14ac:dyDescent="0.2">
      <c r="A7" s="29" t="s">
        <v>41</v>
      </c>
      <c r="B7" s="31" t="s">
        <v>26</v>
      </c>
      <c r="C7" s="32"/>
      <c r="D7" s="54">
        <f>D8+D12+D16</f>
        <v>1014486.16</v>
      </c>
    </row>
    <row r="8" spans="1:4" ht="59.25" customHeight="1" x14ac:dyDescent="0.2">
      <c r="A8" s="30" t="s">
        <v>43</v>
      </c>
      <c r="B8" s="33" t="s">
        <v>27</v>
      </c>
      <c r="C8" s="34"/>
      <c r="D8" s="55">
        <f>D9</f>
        <v>617143.6</v>
      </c>
    </row>
    <row r="9" spans="1:4" ht="59.25" customHeight="1" x14ac:dyDescent="0.2">
      <c r="A9" s="35" t="s">
        <v>44</v>
      </c>
      <c r="B9" s="36" t="s">
        <v>28</v>
      </c>
      <c r="C9" s="37"/>
      <c r="D9" s="56">
        <f>D10</f>
        <v>617143.6</v>
      </c>
    </row>
    <row r="10" spans="1:4" ht="59.25" customHeight="1" x14ac:dyDescent="0.2">
      <c r="A10" s="34" t="s">
        <v>45</v>
      </c>
      <c r="B10" s="38" t="s">
        <v>46</v>
      </c>
      <c r="C10" s="34"/>
      <c r="D10" s="57">
        <f>D11</f>
        <v>617143.6</v>
      </c>
    </row>
    <row r="11" spans="1:4" ht="28.5" customHeight="1" x14ac:dyDescent="0.2">
      <c r="A11" s="39" t="s">
        <v>12</v>
      </c>
      <c r="B11" s="40"/>
      <c r="C11" s="34">
        <v>500</v>
      </c>
      <c r="D11" s="58">
        <v>617143.6</v>
      </c>
    </row>
    <row r="12" spans="1:4" ht="42.75" customHeight="1" x14ac:dyDescent="0.2">
      <c r="A12" s="30" t="s">
        <v>47</v>
      </c>
      <c r="B12" s="33" t="s">
        <v>130</v>
      </c>
      <c r="C12" s="40"/>
      <c r="D12" s="55">
        <f>D14</f>
        <v>327511.28000000003</v>
      </c>
    </row>
    <row r="13" spans="1:4" ht="40.5" customHeight="1" x14ac:dyDescent="0.2">
      <c r="A13" s="30" t="s">
        <v>48</v>
      </c>
      <c r="B13" s="33" t="s">
        <v>131</v>
      </c>
      <c r="C13" s="40"/>
      <c r="D13" s="55">
        <f>D14</f>
        <v>327511.28000000003</v>
      </c>
    </row>
    <row r="14" spans="1:4" ht="73.5" customHeight="1" x14ac:dyDescent="0.2">
      <c r="A14" s="34" t="s">
        <v>49</v>
      </c>
      <c r="B14" s="48" t="s">
        <v>132</v>
      </c>
      <c r="C14" s="40" t="s">
        <v>133</v>
      </c>
      <c r="D14" s="57">
        <f>D15</f>
        <v>327511.28000000003</v>
      </c>
    </row>
    <row r="15" spans="1:4" ht="36" customHeight="1" x14ac:dyDescent="0.2">
      <c r="A15" s="34" t="s">
        <v>12</v>
      </c>
      <c r="B15" s="48" t="s">
        <v>133</v>
      </c>
      <c r="C15" s="40">
        <v>500</v>
      </c>
      <c r="D15" s="57">
        <v>327511.28000000003</v>
      </c>
    </row>
    <row r="16" spans="1:4" ht="36.75" customHeight="1" x14ac:dyDescent="0.2">
      <c r="A16" s="30" t="s">
        <v>50</v>
      </c>
      <c r="B16" s="33" t="s">
        <v>134</v>
      </c>
      <c r="C16" s="40"/>
      <c r="D16" s="55">
        <f>D18</f>
        <v>69831.28</v>
      </c>
    </row>
    <row r="17" spans="1:4" ht="72" customHeight="1" x14ac:dyDescent="0.2">
      <c r="A17" s="30" t="s">
        <v>51</v>
      </c>
      <c r="B17" s="33" t="s">
        <v>135</v>
      </c>
      <c r="C17" s="40"/>
      <c r="D17" s="55">
        <f>D18</f>
        <v>69831.28</v>
      </c>
    </row>
    <row r="18" spans="1:4" ht="59.25" customHeight="1" x14ac:dyDescent="0.2">
      <c r="A18" s="34" t="s">
        <v>52</v>
      </c>
      <c r="B18" s="48" t="s">
        <v>136</v>
      </c>
      <c r="C18" s="40"/>
      <c r="D18" s="57">
        <f>D19</f>
        <v>69831.28</v>
      </c>
    </row>
    <row r="19" spans="1:4" ht="29.25" customHeight="1" x14ac:dyDescent="0.2">
      <c r="A19" s="39" t="s">
        <v>12</v>
      </c>
      <c r="B19" s="40"/>
      <c r="C19" s="40">
        <v>500</v>
      </c>
      <c r="D19" s="57">
        <v>69831.28</v>
      </c>
    </row>
    <row r="20" spans="1:4" ht="59.25" customHeight="1" x14ac:dyDescent="0.2">
      <c r="A20" s="41" t="s">
        <v>53</v>
      </c>
      <c r="B20" s="31" t="s">
        <v>3</v>
      </c>
      <c r="C20" s="47"/>
      <c r="D20" s="54">
        <f>D21</f>
        <v>91927.34</v>
      </c>
    </row>
    <row r="21" spans="1:4" ht="59.25" customHeight="1" x14ac:dyDescent="0.2">
      <c r="A21" s="30" t="s">
        <v>54</v>
      </c>
      <c r="B21" s="33" t="s">
        <v>30</v>
      </c>
      <c r="C21" s="51"/>
      <c r="D21" s="55">
        <f>D23</f>
        <v>91927.34</v>
      </c>
    </row>
    <row r="22" spans="1:4" ht="59.25" customHeight="1" x14ac:dyDescent="0.2">
      <c r="A22" s="30" t="s">
        <v>55</v>
      </c>
      <c r="B22" s="33" t="s">
        <v>31</v>
      </c>
      <c r="C22" s="51"/>
      <c r="D22" s="55">
        <f>D23</f>
        <v>91927.34</v>
      </c>
    </row>
    <row r="23" spans="1:4" ht="59.25" customHeight="1" x14ac:dyDescent="0.2">
      <c r="A23" s="34" t="s">
        <v>56</v>
      </c>
      <c r="B23" s="48" t="s">
        <v>137</v>
      </c>
      <c r="C23" s="40"/>
      <c r="D23" s="57">
        <f>D24</f>
        <v>91927.34</v>
      </c>
    </row>
    <row r="24" spans="1:4" ht="30.75" customHeight="1" x14ac:dyDescent="0.2">
      <c r="A24" s="39" t="s">
        <v>12</v>
      </c>
      <c r="B24" s="40"/>
      <c r="C24" s="40">
        <v>500</v>
      </c>
      <c r="D24" s="57">
        <v>91927.34</v>
      </c>
    </row>
    <row r="25" spans="1:4" ht="59.25" customHeight="1" x14ac:dyDescent="0.2">
      <c r="A25" s="29" t="s">
        <v>57</v>
      </c>
      <c r="B25" s="31" t="s">
        <v>32</v>
      </c>
      <c r="C25" s="47"/>
      <c r="D25" s="54">
        <f>D26</f>
        <v>125578.20999999999</v>
      </c>
    </row>
    <row r="26" spans="1:4" ht="59.25" customHeight="1" x14ac:dyDescent="0.2">
      <c r="A26" s="37" t="s">
        <v>58</v>
      </c>
      <c r="B26" s="36" t="s">
        <v>33</v>
      </c>
      <c r="C26" s="51" t="s">
        <v>133</v>
      </c>
      <c r="D26" s="55">
        <f>D27</f>
        <v>125578.20999999999</v>
      </c>
    </row>
    <row r="27" spans="1:4" ht="59.25" customHeight="1" x14ac:dyDescent="0.2">
      <c r="A27" s="37" t="s">
        <v>59</v>
      </c>
      <c r="B27" s="36" t="s">
        <v>34</v>
      </c>
      <c r="C27" s="51"/>
      <c r="D27" s="55">
        <f>D28+D30</f>
        <v>125578.20999999999</v>
      </c>
    </row>
    <row r="28" spans="1:4" ht="59.25" customHeight="1" x14ac:dyDescent="0.2">
      <c r="A28" s="42" t="s">
        <v>60</v>
      </c>
      <c r="B28" s="38" t="s">
        <v>138</v>
      </c>
      <c r="C28" s="40"/>
      <c r="D28" s="57">
        <f>D29</f>
        <v>85583.28</v>
      </c>
    </row>
    <row r="29" spans="1:4" ht="43.5" customHeight="1" x14ac:dyDescent="0.2">
      <c r="A29" s="42" t="s">
        <v>6</v>
      </c>
      <c r="C29" s="40">
        <v>200</v>
      </c>
      <c r="D29" s="57">
        <v>85583.28</v>
      </c>
    </row>
    <row r="30" spans="1:4" ht="59.25" customHeight="1" x14ac:dyDescent="0.2">
      <c r="A30" s="42" t="s">
        <v>61</v>
      </c>
      <c r="B30" s="38" t="s">
        <v>139</v>
      </c>
      <c r="C30" s="40"/>
      <c r="D30" s="57">
        <f>D31</f>
        <v>39994.93</v>
      </c>
    </row>
    <row r="31" spans="1:4" ht="43.5" customHeight="1" x14ac:dyDescent="0.2">
      <c r="A31" s="42" t="s">
        <v>6</v>
      </c>
      <c r="C31" s="40">
        <v>200</v>
      </c>
      <c r="D31" s="57">
        <v>39994.93</v>
      </c>
    </row>
    <row r="32" spans="1:4" ht="59.25" customHeight="1" x14ac:dyDescent="0.2">
      <c r="A32" s="29" t="s">
        <v>62</v>
      </c>
      <c r="B32" s="31" t="s">
        <v>35</v>
      </c>
      <c r="C32" s="47"/>
      <c r="D32" s="54">
        <f>D33</f>
        <v>516263.26</v>
      </c>
    </row>
    <row r="33" spans="1:4" ht="59.25" customHeight="1" x14ac:dyDescent="0.2">
      <c r="A33" s="30" t="s">
        <v>63</v>
      </c>
      <c r="B33" s="33" t="s">
        <v>36</v>
      </c>
      <c r="C33" s="51"/>
      <c r="D33" s="55">
        <f>D38+D40+D34</f>
        <v>516263.26</v>
      </c>
    </row>
    <row r="34" spans="1:4" ht="59.25" customHeight="1" x14ac:dyDescent="0.2">
      <c r="A34" s="30" t="s">
        <v>64</v>
      </c>
      <c r="B34" s="33" t="s">
        <v>140</v>
      </c>
      <c r="C34" s="51"/>
      <c r="D34" s="55">
        <f>D35</f>
        <v>171649.22</v>
      </c>
    </row>
    <row r="35" spans="1:4" ht="59.25" customHeight="1" x14ac:dyDescent="0.2">
      <c r="A35" s="34" t="s">
        <v>11</v>
      </c>
      <c r="B35" s="48" t="s">
        <v>141</v>
      </c>
      <c r="C35" s="51"/>
      <c r="D35" s="57">
        <f>D36</f>
        <v>171649.22</v>
      </c>
    </row>
    <row r="36" spans="1:4" ht="49.5" customHeight="1" x14ac:dyDescent="0.2">
      <c r="A36" s="34" t="s">
        <v>6</v>
      </c>
      <c r="B36" s="48"/>
      <c r="C36" s="40">
        <v>200</v>
      </c>
      <c r="D36" s="57">
        <v>171649.22</v>
      </c>
    </row>
    <row r="37" spans="1:4" ht="69.75" customHeight="1" x14ac:dyDescent="0.2">
      <c r="A37" s="30" t="s">
        <v>65</v>
      </c>
      <c r="B37" s="33" t="s">
        <v>142</v>
      </c>
      <c r="C37" s="51"/>
      <c r="D37" s="55">
        <f>D38</f>
        <v>39220</v>
      </c>
    </row>
    <row r="38" spans="1:4" ht="59.25" customHeight="1" x14ac:dyDescent="0.2">
      <c r="A38" s="34" t="s">
        <v>11</v>
      </c>
      <c r="B38" s="48" t="s">
        <v>143</v>
      </c>
      <c r="C38" s="51"/>
      <c r="D38" s="57">
        <f>D39</f>
        <v>39220</v>
      </c>
    </row>
    <row r="39" spans="1:4" ht="43.5" customHeight="1" x14ac:dyDescent="0.2">
      <c r="A39" s="34" t="s">
        <v>6</v>
      </c>
      <c r="B39" s="48"/>
      <c r="C39" s="40">
        <v>200</v>
      </c>
      <c r="D39" s="57">
        <v>39220</v>
      </c>
    </row>
    <row r="40" spans="1:4" ht="59.25" customHeight="1" x14ac:dyDescent="0.2">
      <c r="A40" s="30" t="s">
        <v>66</v>
      </c>
      <c r="B40" s="33" t="s">
        <v>144</v>
      </c>
      <c r="C40" s="51"/>
      <c r="D40" s="55">
        <f>D41</f>
        <v>305394.03999999998</v>
      </c>
    </row>
    <row r="41" spans="1:4" ht="38.25" customHeight="1" x14ac:dyDescent="0.2">
      <c r="A41" s="34" t="s">
        <v>11</v>
      </c>
      <c r="B41" s="48" t="s">
        <v>145</v>
      </c>
      <c r="C41" s="40"/>
      <c r="D41" s="57">
        <f>D42</f>
        <v>305394.03999999998</v>
      </c>
    </row>
    <row r="42" spans="1:4" ht="51.75" customHeight="1" x14ac:dyDescent="0.2">
      <c r="A42" s="34" t="s">
        <v>6</v>
      </c>
      <c r="B42" s="48"/>
      <c r="C42" s="40">
        <v>200</v>
      </c>
      <c r="D42" s="57">
        <v>305394.03999999998</v>
      </c>
    </row>
    <row r="43" spans="1:4" ht="59.25" customHeight="1" x14ac:dyDescent="0.2">
      <c r="A43" s="29" t="s">
        <v>67</v>
      </c>
      <c r="B43" s="31" t="s">
        <v>146</v>
      </c>
      <c r="C43" s="47"/>
      <c r="D43" s="54">
        <f>D44+D51+D57</f>
        <v>3213122.6700000004</v>
      </c>
    </row>
    <row r="44" spans="1:4" ht="59.25" customHeight="1" x14ac:dyDescent="0.2">
      <c r="A44" s="43" t="s">
        <v>68</v>
      </c>
      <c r="B44" s="51" t="s">
        <v>147</v>
      </c>
      <c r="C44" s="40" t="s">
        <v>133</v>
      </c>
      <c r="D44" s="57">
        <f>D45+D48+D49</f>
        <v>2758000</v>
      </c>
    </row>
    <row r="45" spans="1:4" ht="81.75" customHeight="1" x14ac:dyDescent="0.2">
      <c r="A45" s="45" t="s">
        <v>370</v>
      </c>
      <c r="B45" s="40" t="s">
        <v>367</v>
      </c>
      <c r="C45" s="40"/>
      <c r="D45" s="57">
        <f>D46</f>
        <v>2647680</v>
      </c>
    </row>
    <row r="46" spans="1:4" ht="59.25" customHeight="1" x14ac:dyDescent="0.2">
      <c r="A46" s="42" t="s">
        <v>7</v>
      </c>
      <c r="B46" s="51"/>
      <c r="C46" s="40">
        <v>800</v>
      </c>
      <c r="D46" s="57">
        <v>2647680</v>
      </c>
    </row>
    <row r="47" spans="1:4" ht="59.25" customHeight="1" x14ac:dyDescent="0.2">
      <c r="A47" s="45" t="s">
        <v>371</v>
      </c>
      <c r="B47" s="40" t="s">
        <v>368</v>
      </c>
      <c r="C47" s="40"/>
      <c r="D47" s="57">
        <f>D48</f>
        <v>104804</v>
      </c>
    </row>
    <row r="48" spans="1:4" ht="59.25" customHeight="1" x14ac:dyDescent="0.2">
      <c r="A48" s="42" t="s">
        <v>7</v>
      </c>
      <c r="B48" s="51"/>
      <c r="C48" s="40">
        <v>800</v>
      </c>
      <c r="D48" s="57">
        <v>104804</v>
      </c>
    </row>
    <row r="49" spans="1:4" ht="78.75" customHeight="1" x14ac:dyDescent="0.2">
      <c r="A49" s="45" t="s">
        <v>372</v>
      </c>
      <c r="B49" s="40" t="s">
        <v>369</v>
      </c>
      <c r="C49" s="40"/>
      <c r="D49" s="57">
        <f>D50</f>
        <v>5516</v>
      </c>
    </row>
    <row r="50" spans="1:4" ht="59.25" customHeight="1" x14ac:dyDescent="0.2">
      <c r="A50" s="42" t="s">
        <v>7</v>
      </c>
      <c r="B50" s="51"/>
      <c r="C50" s="40">
        <v>800</v>
      </c>
      <c r="D50" s="57">
        <v>5516</v>
      </c>
    </row>
    <row r="51" spans="1:4" ht="59.25" customHeight="1" x14ac:dyDescent="0.2">
      <c r="A51" s="44" t="s">
        <v>69</v>
      </c>
      <c r="B51" s="51" t="s">
        <v>148</v>
      </c>
      <c r="C51" s="51"/>
      <c r="D51" s="55">
        <f>D52+D54</f>
        <v>20699.739999999998</v>
      </c>
    </row>
    <row r="52" spans="1:4" ht="59.25" customHeight="1" x14ac:dyDescent="0.2">
      <c r="A52" s="45" t="s">
        <v>70</v>
      </c>
      <c r="B52" s="40" t="s">
        <v>149</v>
      </c>
      <c r="C52" s="40"/>
      <c r="D52" s="57">
        <f>D53</f>
        <v>8279.9</v>
      </c>
    </row>
    <row r="53" spans="1:4" ht="42" customHeight="1" x14ac:dyDescent="0.2">
      <c r="A53" s="45" t="s">
        <v>71</v>
      </c>
      <c r="B53" s="40"/>
      <c r="C53" s="40">
        <v>300</v>
      </c>
      <c r="D53" s="57">
        <v>8279.9</v>
      </c>
    </row>
    <row r="54" spans="1:4" ht="59.25" customHeight="1" x14ac:dyDescent="0.2">
      <c r="A54" s="45" t="s">
        <v>72</v>
      </c>
      <c r="B54" s="40" t="s">
        <v>150</v>
      </c>
      <c r="C54" s="40"/>
      <c r="D54" s="57">
        <f>D55</f>
        <v>12419.84</v>
      </c>
    </row>
    <row r="55" spans="1:4" ht="31.5" customHeight="1" x14ac:dyDescent="0.2">
      <c r="A55" s="45" t="s">
        <v>71</v>
      </c>
      <c r="B55" s="40"/>
      <c r="C55" s="40">
        <v>300</v>
      </c>
      <c r="D55" s="57">
        <v>12419.84</v>
      </c>
    </row>
    <row r="56" spans="1:4" ht="44.25" customHeight="1" x14ac:dyDescent="0.2">
      <c r="A56" s="44" t="s">
        <v>73</v>
      </c>
      <c r="B56" s="51" t="s">
        <v>376</v>
      </c>
      <c r="C56" s="40"/>
      <c r="D56" s="55">
        <f>D57</f>
        <v>434422.93</v>
      </c>
    </row>
    <row r="57" spans="1:4" ht="59.25" customHeight="1" x14ac:dyDescent="0.2">
      <c r="A57" s="45" t="s">
        <v>73</v>
      </c>
      <c r="B57" s="40" t="s">
        <v>375</v>
      </c>
      <c r="C57" s="40"/>
      <c r="D57" s="57">
        <f>D58</f>
        <v>434422.93</v>
      </c>
    </row>
    <row r="58" spans="1:4" ht="34.5" customHeight="1" x14ac:dyDescent="0.2">
      <c r="A58" s="45" t="s">
        <v>71</v>
      </c>
      <c r="B58" s="40"/>
      <c r="C58" s="40">
        <v>300</v>
      </c>
      <c r="D58" s="57">
        <v>434422.93</v>
      </c>
    </row>
    <row r="59" spans="1:4" ht="59.25" customHeight="1" x14ac:dyDescent="0.2">
      <c r="A59" s="29" t="s">
        <v>74</v>
      </c>
      <c r="B59" s="31" t="s">
        <v>4</v>
      </c>
      <c r="C59" s="47"/>
      <c r="D59" s="54">
        <f>D60</f>
        <v>15566065.610000001</v>
      </c>
    </row>
    <row r="60" spans="1:4" ht="59.25" customHeight="1" x14ac:dyDescent="0.2">
      <c r="A60" s="30" t="s">
        <v>75</v>
      </c>
      <c r="B60" s="33" t="s">
        <v>151</v>
      </c>
      <c r="C60" s="51"/>
      <c r="D60" s="55">
        <f>D61+D70</f>
        <v>15566065.610000001</v>
      </c>
    </row>
    <row r="61" spans="1:4" ht="59.25" customHeight="1" x14ac:dyDescent="0.2">
      <c r="A61" s="30" t="s">
        <v>76</v>
      </c>
      <c r="B61" s="33" t="s">
        <v>5</v>
      </c>
      <c r="C61" s="51"/>
      <c r="D61" s="55">
        <f>D64+D68+D62+D66</f>
        <v>10965429.610000001</v>
      </c>
    </row>
    <row r="62" spans="1:4" ht="59.25" customHeight="1" x14ac:dyDescent="0.2">
      <c r="A62" s="34" t="s">
        <v>77</v>
      </c>
      <c r="B62" s="48" t="s">
        <v>152</v>
      </c>
      <c r="C62" s="40"/>
      <c r="D62" s="57">
        <f>D63</f>
        <v>309281</v>
      </c>
    </row>
    <row r="63" spans="1:4" ht="59.25" customHeight="1" x14ac:dyDescent="0.2">
      <c r="A63" s="39" t="s">
        <v>6</v>
      </c>
      <c r="B63" s="48"/>
      <c r="C63" s="40">
        <v>200</v>
      </c>
      <c r="D63" s="57">
        <v>309281</v>
      </c>
    </row>
    <row r="64" spans="1:4" ht="59.25" customHeight="1" x14ac:dyDescent="0.2">
      <c r="A64" s="34" t="s">
        <v>78</v>
      </c>
      <c r="B64" s="48" t="s">
        <v>153</v>
      </c>
      <c r="C64" s="40"/>
      <c r="D64" s="57">
        <f>D65</f>
        <v>4717347.21</v>
      </c>
    </row>
    <row r="65" spans="1:4" ht="59.25" customHeight="1" x14ac:dyDescent="0.2">
      <c r="A65" s="39" t="s">
        <v>6</v>
      </c>
      <c r="B65" s="40"/>
      <c r="C65" s="40">
        <v>200</v>
      </c>
      <c r="D65" s="57">
        <v>4717347.21</v>
      </c>
    </row>
    <row r="66" spans="1:4" ht="59.25" customHeight="1" x14ac:dyDescent="0.2">
      <c r="A66" s="39" t="s">
        <v>373</v>
      </c>
      <c r="B66" s="40" t="s">
        <v>374</v>
      </c>
      <c r="C66" s="40"/>
      <c r="D66" s="57">
        <f>D67</f>
        <v>62462.400000000001</v>
      </c>
    </row>
    <row r="67" spans="1:4" ht="59.25" customHeight="1" x14ac:dyDescent="0.2">
      <c r="A67" s="39" t="s">
        <v>6</v>
      </c>
      <c r="B67" s="40"/>
      <c r="C67" s="40">
        <v>200</v>
      </c>
      <c r="D67" s="57">
        <v>62462.400000000001</v>
      </c>
    </row>
    <row r="68" spans="1:4" ht="59.25" customHeight="1" x14ac:dyDescent="0.2">
      <c r="A68" s="39" t="s">
        <v>79</v>
      </c>
      <c r="B68" s="40" t="s">
        <v>154</v>
      </c>
      <c r="C68" s="40"/>
      <c r="D68" s="57">
        <f>D69</f>
        <v>5876339</v>
      </c>
    </row>
    <row r="69" spans="1:4" ht="59.25" customHeight="1" x14ac:dyDescent="0.2">
      <c r="A69" s="39" t="s">
        <v>6</v>
      </c>
      <c r="B69" s="40"/>
      <c r="C69" s="40">
        <v>200</v>
      </c>
      <c r="D69" s="57">
        <v>5876339</v>
      </c>
    </row>
    <row r="70" spans="1:4" ht="59.25" customHeight="1" x14ac:dyDescent="0.2">
      <c r="A70" s="43" t="s">
        <v>80</v>
      </c>
      <c r="B70" s="51" t="s">
        <v>155</v>
      </c>
      <c r="C70" s="40"/>
      <c r="D70" s="55">
        <f>D71+D73</f>
        <v>4600636</v>
      </c>
    </row>
    <row r="71" spans="1:4" ht="59.25" customHeight="1" x14ac:dyDescent="0.2">
      <c r="A71" s="34" t="s">
        <v>81</v>
      </c>
      <c r="B71" s="48" t="s">
        <v>156</v>
      </c>
      <c r="C71" s="40"/>
      <c r="D71" s="57">
        <f>D72</f>
        <v>2575593</v>
      </c>
    </row>
    <row r="72" spans="1:4" ht="59.25" customHeight="1" x14ac:dyDescent="0.2">
      <c r="A72" s="34" t="s">
        <v>6</v>
      </c>
      <c r="B72" s="48"/>
      <c r="C72" s="40">
        <v>200</v>
      </c>
      <c r="D72" s="57">
        <v>2575593</v>
      </c>
    </row>
    <row r="73" spans="1:4" ht="59.25" customHeight="1" x14ac:dyDescent="0.2">
      <c r="A73" s="34" t="s">
        <v>398</v>
      </c>
      <c r="B73" s="48" t="s">
        <v>399</v>
      </c>
      <c r="C73" s="40"/>
      <c r="D73" s="57">
        <f>D74</f>
        <v>2025043</v>
      </c>
    </row>
    <row r="74" spans="1:4" ht="59.25" customHeight="1" x14ac:dyDescent="0.2">
      <c r="A74" s="34" t="s">
        <v>6</v>
      </c>
      <c r="B74" s="48"/>
      <c r="C74" s="40">
        <v>200</v>
      </c>
      <c r="D74" s="57">
        <v>2025043</v>
      </c>
    </row>
    <row r="75" spans="1:4" ht="59.25" customHeight="1" x14ac:dyDescent="0.2">
      <c r="A75" s="29" t="s">
        <v>82</v>
      </c>
      <c r="B75" s="31" t="s">
        <v>8</v>
      </c>
      <c r="C75" s="47"/>
      <c r="D75" s="54">
        <f>D76</f>
        <v>369999.28</v>
      </c>
    </row>
    <row r="76" spans="1:4" ht="59.25" customHeight="1" x14ac:dyDescent="0.2">
      <c r="A76" s="30" t="s">
        <v>83</v>
      </c>
      <c r="B76" s="33" t="s">
        <v>9</v>
      </c>
      <c r="C76" s="51"/>
      <c r="D76" s="55">
        <f>D78+D80</f>
        <v>369999.28</v>
      </c>
    </row>
    <row r="77" spans="1:4" ht="59.25" customHeight="1" x14ac:dyDescent="0.2">
      <c r="A77" s="30" t="s">
        <v>84</v>
      </c>
      <c r="B77" s="33" t="s">
        <v>10</v>
      </c>
      <c r="C77" s="51"/>
      <c r="D77" s="55">
        <f>D78</f>
        <v>359999.28</v>
      </c>
    </row>
    <row r="78" spans="1:4" ht="59.25" customHeight="1" x14ac:dyDescent="0.2">
      <c r="A78" s="46" t="s">
        <v>85</v>
      </c>
      <c r="B78" s="40" t="s">
        <v>157</v>
      </c>
      <c r="C78" s="40"/>
      <c r="D78" s="57">
        <f>D79</f>
        <v>359999.28</v>
      </c>
    </row>
    <row r="79" spans="1:4" ht="59.25" customHeight="1" x14ac:dyDescent="0.2">
      <c r="A79" s="34" t="s">
        <v>6</v>
      </c>
      <c r="B79" s="48"/>
      <c r="C79" s="40">
        <v>200</v>
      </c>
      <c r="D79" s="57">
        <v>359999.28</v>
      </c>
    </row>
    <row r="80" spans="1:4" ht="59.25" customHeight="1" x14ac:dyDescent="0.2">
      <c r="A80" s="30" t="s">
        <v>388</v>
      </c>
      <c r="B80" s="33" t="s">
        <v>386</v>
      </c>
      <c r="C80" s="51"/>
      <c r="D80" s="55">
        <f>D81</f>
        <v>10000</v>
      </c>
    </row>
    <row r="81" spans="1:4" ht="59.25" customHeight="1" x14ac:dyDescent="0.2">
      <c r="A81" s="34" t="s">
        <v>389</v>
      </c>
      <c r="B81" s="48" t="s">
        <v>387</v>
      </c>
      <c r="C81" s="40"/>
      <c r="D81" s="57">
        <f>D82</f>
        <v>10000</v>
      </c>
    </row>
    <row r="82" spans="1:4" ht="59.25" customHeight="1" x14ac:dyDescent="0.2">
      <c r="A82" s="34" t="s">
        <v>6</v>
      </c>
      <c r="B82" s="48"/>
      <c r="C82" s="40">
        <v>200</v>
      </c>
      <c r="D82" s="57">
        <v>10000</v>
      </c>
    </row>
    <row r="83" spans="1:4" ht="59.25" customHeight="1" x14ac:dyDescent="0.2">
      <c r="A83" s="41" t="s">
        <v>86</v>
      </c>
      <c r="B83" s="47" t="s">
        <v>158</v>
      </c>
      <c r="C83" s="47"/>
      <c r="D83" s="54">
        <f>D85+D92+D95+D98+D101</f>
        <v>7899664.7699999996</v>
      </c>
    </row>
    <row r="84" spans="1:4" ht="59.25" customHeight="1" x14ac:dyDescent="0.2">
      <c r="A84" s="43" t="s">
        <v>87</v>
      </c>
      <c r="B84" s="33" t="s">
        <v>159</v>
      </c>
      <c r="C84" s="51"/>
      <c r="D84" s="55">
        <f>D85+D95+D98+D101+D92</f>
        <v>7899664.7699999996</v>
      </c>
    </row>
    <row r="85" spans="1:4" ht="59.25" customHeight="1" x14ac:dyDescent="0.2">
      <c r="A85" s="43" t="s">
        <v>88</v>
      </c>
      <c r="B85" s="33" t="s">
        <v>160</v>
      </c>
      <c r="C85" s="51"/>
      <c r="D85" s="55">
        <f>D88+D86+D90</f>
        <v>3125487.37</v>
      </c>
    </row>
    <row r="86" spans="1:4" ht="59.25" customHeight="1" x14ac:dyDescent="0.2">
      <c r="A86" s="39" t="s">
        <v>391</v>
      </c>
      <c r="B86" s="48" t="s">
        <v>390</v>
      </c>
      <c r="C86" s="40"/>
      <c r="D86" s="57">
        <f>D87</f>
        <v>85359.66</v>
      </c>
    </row>
    <row r="87" spans="1:4" ht="59.25" customHeight="1" x14ac:dyDescent="0.2">
      <c r="A87" s="34" t="s">
        <v>6</v>
      </c>
      <c r="B87" s="48"/>
      <c r="C87" s="40">
        <v>200</v>
      </c>
      <c r="D87" s="57">
        <v>85359.66</v>
      </c>
    </row>
    <row r="88" spans="1:4" ht="59.25" customHeight="1" x14ac:dyDescent="0.2">
      <c r="A88" s="39" t="s">
        <v>89</v>
      </c>
      <c r="B88" s="40" t="s">
        <v>161</v>
      </c>
      <c r="C88" s="40"/>
      <c r="D88" s="57">
        <f>D89</f>
        <v>1460907.37</v>
      </c>
    </row>
    <row r="89" spans="1:4" ht="59.25" customHeight="1" x14ac:dyDescent="0.2">
      <c r="A89" s="34" t="s">
        <v>6</v>
      </c>
      <c r="B89" s="48"/>
      <c r="C89" s="40">
        <v>200</v>
      </c>
      <c r="D89" s="57">
        <v>1460907.37</v>
      </c>
    </row>
    <row r="90" spans="1:4" ht="59.25" customHeight="1" x14ac:dyDescent="0.2">
      <c r="A90" s="34" t="s">
        <v>392</v>
      </c>
      <c r="B90" s="48" t="s">
        <v>393</v>
      </c>
      <c r="C90" s="40"/>
      <c r="D90" s="57">
        <f>D91</f>
        <v>1579220.34</v>
      </c>
    </row>
    <row r="91" spans="1:4" ht="59.25" customHeight="1" x14ac:dyDescent="0.2">
      <c r="A91" s="34" t="s">
        <v>6</v>
      </c>
      <c r="B91" s="48"/>
      <c r="C91" s="40">
        <v>200</v>
      </c>
      <c r="D91" s="57">
        <v>1579220.34</v>
      </c>
    </row>
    <row r="92" spans="1:4" ht="59.25" customHeight="1" x14ac:dyDescent="0.2">
      <c r="A92" s="30" t="s">
        <v>90</v>
      </c>
      <c r="B92" s="33" t="s">
        <v>162</v>
      </c>
      <c r="C92" s="40"/>
      <c r="D92" s="55">
        <f>D94</f>
        <v>49908</v>
      </c>
    </row>
    <row r="93" spans="1:4" ht="59.25" customHeight="1" x14ac:dyDescent="0.2">
      <c r="A93" s="34" t="s">
        <v>91</v>
      </c>
      <c r="B93" s="48" t="s">
        <v>365</v>
      </c>
      <c r="C93" s="40"/>
      <c r="D93" s="57">
        <f>D94</f>
        <v>49908</v>
      </c>
    </row>
    <row r="94" spans="1:4" ht="59.25" customHeight="1" x14ac:dyDescent="0.2">
      <c r="A94" s="34" t="s">
        <v>6</v>
      </c>
      <c r="B94" s="48"/>
      <c r="C94" s="40">
        <v>200</v>
      </c>
      <c r="D94" s="57">
        <v>49908</v>
      </c>
    </row>
    <row r="95" spans="1:4" ht="59.25" customHeight="1" x14ac:dyDescent="0.2">
      <c r="A95" s="30" t="s">
        <v>92</v>
      </c>
      <c r="B95" s="33" t="s">
        <v>163</v>
      </c>
      <c r="C95" s="40"/>
      <c r="D95" s="55">
        <f>D96</f>
        <v>810833.75</v>
      </c>
    </row>
    <row r="96" spans="1:4" ht="59.25" customHeight="1" x14ac:dyDescent="0.2">
      <c r="A96" s="42" t="s">
        <v>93</v>
      </c>
      <c r="B96" s="38" t="s">
        <v>164</v>
      </c>
      <c r="C96" s="40"/>
      <c r="D96" s="57">
        <f>D97</f>
        <v>810833.75</v>
      </c>
    </row>
    <row r="97" spans="1:4" ht="59.25" customHeight="1" x14ac:dyDescent="0.2">
      <c r="A97" s="46" t="s">
        <v>6</v>
      </c>
      <c r="B97" s="38"/>
      <c r="C97" s="40">
        <v>200</v>
      </c>
      <c r="D97" s="57">
        <v>810833.75</v>
      </c>
    </row>
    <row r="98" spans="1:4" ht="59.25" customHeight="1" x14ac:dyDescent="0.2">
      <c r="A98" s="30" t="s">
        <v>94</v>
      </c>
      <c r="B98" s="33" t="s">
        <v>165</v>
      </c>
      <c r="C98" s="40"/>
      <c r="D98" s="55">
        <f>D99</f>
        <v>1662360</v>
      </c>
    </row>
    <row r="99" spans="1:4" ht="59.25" customHeight="1" x14ac:dyDescent="0.2">
      <c r="A99" s="34" t="s">
        <v>95</v>
      </c>
      <c r="B99" s="48" t="s">
        <v>166</v>
      </c>
      <c r="C99" s="40"/>
      <c r="D99" s="57">
        <f>D100</f>
        <v>1662360</v>
      </c>
    </row>
    <row r="100" spans="1:4" ht="59.25" customHeight="1" x14ac:dyDescent="0.2">
      <c r="A100" s="34" t="s">
        <v>6</v>
      </c>
      <c r="B100" s="48"/>
      <c r="C100" s="40">
        <v>200</v>
      </c>
      <c r="D100" s="57">
        <v>1662360</v>
      </c>
    </row>
    <row r="101" spans="1:4" ht="59.25" customHeight="1" x14ac:dyDescent="0.2">
      <c r="A101" s="30" t="s">
        <v>96</v>
      </c>
      <c r="B101" s="33" t="s">
        <v>167</v>
      </c>
      <c r="C101" s="40"/>
      <c r="D101" s="55">
        <f>D102</f>
        <v>2251075.65</v>
      </c>
    </row>
    <row r="102" spans="1:4" ht="59.25" customHeight="1" x14ac:dyDescent="0.2">
      <c r="A102" s="34" t="s">
        <v>97</v>
      </c>
      <c r="B102" s="48" t="s">
        <v>168</v>
      </c>
      <c r="C102" s="40"/>
      <c r="D102" s="57">
        <f>D103</f>
        <v>2251075.65</v>
      </c>
    </row>
    <row r="103" spans="1:4" ht="59.25" customHeight="1" x14ac:dyDescent="0.2">
      <c r="A103" s="34" t="s">
        <v>6</v>
      </c>
      <c r="B103" s="48"/>
      <c r="C103" s="40">
        <v>200</v>
      </c>
      <c r="D103" s="57">
        <v>2251075.65</v>
      </c>
    </row>
    <row r="104" spans="1:4" ht="59.25" customHeight="1" x14ac:dyDescent="0.2">
      <c r="A104" s="29" t="s">
        <v>98</v>
      </c>
      <c r="B104" s="31" t="s">
        <v>13</v>
      </c>
      <c r="C104" s="47"/>
      <c r="D104" s="54">
        <f>D105</f>
        <v>380354</v>
      </c>
    </row>
    <row r="105" spans="1:4" ht="59.25" customHeight="1" x14ac:dyDescent="0.2">
      <c r="A105" s="34" t="s">
        <v>99</v>
      </c>
      <c r="B105" s="48" t="s">
        <v>14</v>
      </c>
      <c r="C105" s="40"/>
      <c r="D105" s="57">
        <f>D106</f>
        <v>380354</v>
      </c>
    </row>
    <row r="106" spans="1:4" ht="59.25" customHeight="1" x14ac:dyDescent="0.2">
      <c r="A106" s="34" t="s">
        <v>100</v>
      </c>
      <c r="B106" s="48" t="s">
        <v>15</v>
      </c>
      <c r="C106" s="40"/>
      <c r="D106" s="57">
        <f>D109+D107+D111</f>
        <v>380354</v>
      </c>
    </row>
    <row r="107" spans="1:4" ht="59.25" customHeight="1" x14ac:dyDescent="0.2">
      <c r="A107" s="34" t="s">
        <v>394</v>
      </c>
      <c r="B107" s="48" t="s">
        <v>395</v>
      </c>
      <c r="C107" s="40"/>
      <c r="D107" s="57">
        <f>D108</f>
        <v>3236</v>
      </c>
    </row>
    <row r="108" spans="1:4" ht="59.25" customHeight="1" x14ac:dyDescent="0.2">
      <c r="A108" s="39" t="s">
        <v>12</v>
      </c>
      <c r="B108" s="48"/>
      <c r="C108" s="40">
        <v>500</v>
      </c>
      <c r="D108" s="57">
        <v>3236</v>
      </c>
    </row>
    <row r="109" spans="1:4" ht="87.75" customHeight="1" x14ac:dyDescent="0.2">
      <c r="A109" s="34" t="s">
        <v>101</v>
      </c>
      <c r="B109" s="48" t="s">
        <v>169</v>
      </c>
      <c r="C109" s="40"/>
      <c r="D109" s="57">
        <f>D110</f>
        <v>348000</v>
      </c>
    </row>
    <row r="110" spans="1:4" ht="59.25" customHeight="1" x14ac:dyDescent="0.2">
      <c r="A110" s="39" t="s">
        <v>12</v>
      </c>
      <c r="B110" s="48"/>
      <c r="C110" s="40">
        <v>500</v>
      </c>
      <c r="D110" s="57">
        <v>348000</v>
      </c>
    </row>
    <row r="111" spans="1:4" ht="59.25" customHeight="1" x14ac:dyDescent="0.2">
      <c r="A111" s="39" t="s">
        <v>396</v>
      </c>
      <c r="B111" s="48" t="s">
        <v>397</v>
      </c>
      <c r="C111" s="40"/>
      <c r="D111" s="57">
        <f>D112</f>
        <v>29118</v>
      </c>
    </row>
    <row r="112" spans="1:4" ht="59.25" customHeight="1" x14ac:dyDescent="0.2">
      <c r="A112" s="39" t="s">
        <v>12</v>
      </c>
      <c r="B112" s="48"/>
      <c r="C112" s="40">
        <v>500</v>
      </c>
      <c r="D112" s="57">
        <v>29118</v>
      </c>
    </row>
    <row r="113" spans="1:4" ht="59.25" customHeight="1" x14ac:dyDescent="0.2">
      <c r="A113" s="41" t="s">
        <v>102</v>
      </c>
      <c r="B113" s="31" t="s">
        <v>16</v>
      </c>
      <c r="C113" s="47"/>
      <c r="D113" s="54">
        <f>D114</f>
        <v>8848726.2799999993</v>
      </c>
    </row>
    <row r="114" spans="1:4" ht="59.25" customHeight="1" x14ac:dyDescent="0.2">
      <c r="A114" s="39" t="s">
        <v>103</v>
      </c>
      <c r="B114" s="48" t="s">
        <v>29</v>
      </c>
      <c r="C114" s="40"/>
      <c r="D114" s="57">
        <f>D115</f>
        <v>8848726.2799999993</v>
      </c>
    </row>
    <row r="115" spans="1:4" ht="59.25" customHeight="1" x14ac:dyDescent="0.2">
      <c r="A115" s="39" t="s">
        <v>104</v>
      </c>
      <c r="B115" s="48" t="s">
        <v>170</v>
      </c>
      <c r="C115" s="40"/>
      <c r="D115" s="57">
        <f>D116</f>
        <v>8848726.2799999993</v>
      </c>
    </row>
    <row r="116" spans="1:4" ht="59.25" customHeight="1" x14ac:dyDescent="0.2">
      <c r="A116" s="34" t="s">
        <v>6</v>
      </c>
      <c r="B116" s="48"/>
      <c r="C116" s="40">
        <v>200</v>
      </c>
      <c r="D116" s="57">
        <v>8848726.2799999993</v>
      </c>
    </row>
    <row r="117" spans="1:4" ht="59.25" customHeight="1" x14ac:dyDescent="0.2">
      <c r="A117" s="41" t="s">
        <v>105</v>
      </c>
      <c r="B117" s="31" t="s">
        <v>17</v>
      </c>
      <c r="C117" s="47"/>
      <c r="D117" s="54">
        <f>D118</f>
        <v>148990</v>
      </c>
    </row>
    <row r="118" spans="1:4" ht="59.25" customHeight="1" x14ac:dyDescent="0.2">
      <c r="A118" s="39" t="s">
        <v>106</v>
      </c>
      <c r="B118" s="48" t="s">
        <v>18</v>
      </c>
      <c r="C118" s="40"/>
      <c r="D118" s="57">
        <f>D119</f>
        <v>148990</v>
      </c>
    </row>
    <row r="119" spans="1:4" ht="59.25" customHeight="1" x14ac:dyDescent="0.2">
      <c r="A119" s="39" t="s">
        <v>107</v>
      </c>
      <c r="B119" s="48" t="s">
        <v>19</v>
      </c>
      <c r="C119" s="40"/>
      <c r="D119" s="57">
        <f>D120</f>
        <v>148990</v>
      </c>
    </row>
    <row r="120" spans="1:4" ht="59.25" customHeight="1" x14ac:dyDescent="0.2">
      <c r="A120" s="39" t="s">
        <v>108</v>
      </c>
      <c r="B120" s="48" t="s">
        <v>171</v>
      </c>
      <c r="C120" s="40"/>
      <c r="D120" s="57">
        <f>D121</f>
        <v>148990</v>
      </c>
    </row>
    <row r="121" spans="1:4" ht="59.25" customHeight="1" x14ac:dyDescent="0.2">
      <c r="A121" s="34" t="s">
        <v>6</v>
      </c>
      <c r="B121" s="48" t="s">
        <v>133</v>
      </c>
      <c r="C121" s="40">
        <v>200</v>
      </c>
      <c r="D121" s="57">
        <v>148990</v>
      </c>
    </row>
    <row r="122" spans="1:4" ht="59.25" customHeight="1" x14ac:dyDescent="0.2">
      <c r="A122" s="29" t="s">
        <v>109</v>
      </c>
      <c r="B122" s="31" t="s">
        <v>24</v>
      </c>
      <c r="C122" s="47"/>
      <c r="D122" s="54">
        <f>D123</f>
        <v>19989</v>
      </c>
    </row>
    <row r="123" spans="1:4" ht="59.25" customHeight="1" x14ac:dyDescent="0.2">
      <c r="A123" s="34" t="s">
        <v>110</v>
      </c>
      <c r="B123" s="48" t="s">
        <v>25</v>
      </c>
      <c r="C123" s="40"/>
      <c r="D123" s="57">
        <f>D124</f>
        <v>19989</v>
      </c>
    </row>
    <row r="124" spans="1:4" ht="59.25" customHeight="1" x14ac:dyDescent="0.2">
      <c r="A124" s="34" t="s">
        <v>111</v>
      </c>
      <c r="B124" s="48" t="s">
        <v>172</v>
      </c>
      <c r="C124" s="40"/>
      <c r="D124" s="57">
        <f>D125</f>
        <v>19989</v>
      </c>
    </row>
    <row r="125" spans="1:4" ht="59.25" customHeight="1" x14ac:dyDescent="0.2">
      <c r="A125" s="34" t="s">
        <v>6</v>
      </c>
      <c r="B125" s="48"/>
      <c r="C125" s="40">
        <v>200</v>
      </c>
      <c r="D125" s="57">
        <v>19989</v>
      </c>
    </row>
    <row r="126" spans="1:4" ht="45.75" customHeight="1" x14ac:dyDescent="0.2">
      <c r="A126" s="166" t="s">
        <v>357</v>
      </c>
      <c r="B126" s="47" t="s">
        <v>358</v>
      </c>
      <c r="C126" s="29"/>
      <c r="D126" s="54">
        <f>D127</f>
        <v>1000</v>
      </c>
    </row>
    <row r="127" spans="1:4" ht="59.25" customHeight="1" x14ac:dyDescent="0.2">
      <c r="A127" s="167" t="s">
        <v>359</v>
      </c>
      <c r="B127" s="40" t="s">
        <v>360</v>
      </c>
      <c r="C127" s="168"/>
      <c r="D127" s="57">
        <f>D128</f>
        <v>1000</v>
      </c>
    </row>
    <row r="128" spans="1:4" ht="59.25" customHeight="1" x14ac:dyDescent="0.2">
      <c r="A128" s="167" t="s">
        <v>361</v>
      </c>
      <c r="B128" s="40" t="s">
        <v>362</v>
      </c>
      <c r="C128" s="168"/>
      <c r="D128" s="57">
        <f>D129</f>
        <v>1000</v>
      </c>
    </row>
    <row r="129" spans="1:4" ht="59.25" customHeight="1" x14ac:dyDescent="0.2">
      <c r="A129" s="167" t="s">
        <v>363</v>
      </c>
      <c r="B129" s="40" t="s">
        <v>364</v>
      </c>
      <c r="C129" s="168"/>
      <c r="D129" s="57">
        <f>D130</f>
        <v>1000</v>
      </c>
    </row>
    <row r="130" spans="1:4" ht="59.25" customHeight="1" x14ac:dyDescent="0.2">
      <c r="A130" s="167" t="s">
        <v>6</v>
      </c>
      <c r="B130" s="40"/>
      <c r="C130" s="168">
        <v>200</v>
      </c>
      <c r="D130" s="57">
        <v>1000</v>
      </c>
    </row>
    <row r="131" spans="1:4" ht="59.25" customHeight="1" x14ac:dyDescent="0.2">
      <c r="A131" s="41" t="s">
        <v>20</v>
      </c>
      <c r="B131" s="47" t="s">
        <v>173</v>
      </c>
      <c r="C131" s="47"/>
      <c r="D131" s="54">
        <f>D132+D135+D137+D139+D143+D147+D149+D151+D153+D155+D157+D159+D161+D163+D167+D165+D145</f>
        <v>7078037.9100000001</v>
      </c>
    </row>
    <row r="132" spans="1:4" ht="59.25" customHeight="1" x14ac:dyDescent="0.2">
      <c r="A132" s="39" t="s">
        <v>112</v>
      </c>
      <c r="B132" s="40" t="s">
        <v>174</v>
      </c>
      <c r="C132" s="40"/>
      <c r="D132" s="57">
        <f>D133+D134</f>
        <v>59411</v>
      </c>
    </row>
    <row r="133" spans="1:4" ht="59.25" customHeight="1" x14ac:dyDescent="0.2">
      <c r="A133" s="39" t="s">
        <v>22</v>
      </c>
      <c r="B133" s="40"/>
      <c r="C133" s="40">
        <v>100</v>
      </c>
      <c r="D133" s="57">
        <v>45701</v>
      </c>
    </row>
    <row r="134" spans="1:4" ht="59.25" customHeight="1" x14ac:dyDescent="0.2">
      <c r="A134" s="39" t="s">
        <v>6</v>
      </c>
      <c r="B134" s="40"/>
      <c r="C134" s="40">
        <v>200</v>
      </c>
      <c r="D134" s="57">
        <v>13710</v>
      </c>
    </row>
    <row r="135" spans="1:4" ht="59.25" customHeight="1" x14ac:dyDescent="0.2">
      <c r="A135" s="39" t="s">
        <v>113</v>
      </c>
      <c r="B135" s="40" t="s">
        <v>175</v>
      </c>
      <c r="C135" s="40"/>
      <c r="D135" s="57">
        <f>D136</f>
        <v>238636</v>
      </c>
    </row>
    <row r="136" spans="1:4" ht="59.25" customHeight="1" x14ac:dyDescent="0.2">
      <c r="A136" s="39" t="s">
        <v>22</v>
      </c>
      <c r="B136" s="40"/>
      <c r="C136" s="40">
        <v>100</v>
      </c>
      <c r="D136" s="57">
        <v>238636</v>
      </c>
    </row>
    <row r="137" spans="1:4" ht="37.5" customHeight="1" x14ac:dyDescent="0.2">
      <c r="A137" s="34" t="s">
        <v>21</v>
      </c>
      <c r="B137" s="48" t="s">
        <v>176</v>
      </c>
      <c r="C137" s="40"/>
      <c r="D137" s="57">
        <f>D138</f>
        <v>871063.33</v>
      </c>
    </row>
    <row r="138" spans="1:4" ht="59.25" customHeight="1" x14ac:dyDescent="0.2">
      <c r="A138" s="34" t="s">
        <v>22</v>
      </c>
      <c r="B138" s="48"/>
      <c r="C138" s="40">
        <v>100</v>
      </c>
      <c r="D138" s="57">
        <v>871063.33</v>
      </c>
    </row>
    <row r="139" spans="1:4" ht="43.5" customHeight="1" x14ac:dyDescent="0.2">
      <c r="A139" s="34" t="s">
        <v>23</v>
      </c>
      <c r="B139" s="53" t="s">
        <v>177</v>
      </c>
      <c r="C139" s="53"/>
      <c r="D139" s="58">
        <f>D140+D141+D142</f>
        <v>4584281.92</v>
      </c>
    </row>
    <row r="140" spans="1:4" ht="59.25" customHeight="1" x14ac:dyDescent="0.2">
      <c r="A140" s="42" t="s">
        <v>22</v>
      </c>
      <c r="B140" s="38"/>
      <c r="C140" s="53">
        <v>100</v>
      </c>
      <c r="D140" s="58">
        <v>3750251.82</v>
      </c>
    </row>
    <row r="141" spans="1:4" ht="59.25" customHeight="1" x14ac:dyDescent="0.2">
      <c r="A141" s="46" t="s">
        <v>6</v>
      </c>
      <c r="B141" s="53"/>
      <c r="C141" s="53">
        <v>200</v>
      </c>
      <c r="D141" s="58">
        <v>793954.75</v>
      </c>
    </row>
    <row r="142" spans="1:4" ht="29.25" customHeight="1" x14ac:dyDescent="0.2">
      <c r="A142" s="42" t="s">
        <v>7</v>
      </c>
      <c r="B142" s="38"/>
      <c r="C142" s="53">
        <v>800</v>
      </c>
      <c r="D142" s="58">
        <v>40075.35</v>
      </c>
    </row>
    <row r="143" spans="1:4" ht="43.5" customHeight="1" x14ac:dyDescent="0.2">
      <c r="A143" s="42" t="s">
        <v>114</v>
      </c>
      <c r="B143" s="38" t="s">
        <v>178</v>
      </c>
      <c r="C143" s="53"/>
      <c r="D143" s="58">
        <f>D144</f>
        <v>554947.27</v>
      </c>
    </row>
    <row r="144" spans="1:4" ht="59.25" customHeight="1" x14ac:dyDescent="0.2">
      <c r="A144" s="46" t="s">
        <v>6</v>
      </c>
      <c r="B144" s="38"/>
      <c r="C144" s="53">
        <v>200</v>
      </c>
      <c r="D144" s="58">
        <v>554947.27</v>
      </c>
    </row>
    <row r="145" spans="1:4" ht="59.25" customHeight="1" x14ac:dyDescent="0.2">
      <c r="A145" s="46" t="s">
        <v>115</v>
      </c>
      <c r="B145" s="38" t="s">
        <v>179</v>
      </c>
      <c r="C145" s="53"/>
      <c r="D145" s="58">
        <f>D146</f>
        <v>60000</v>
      </c>
    </row>
    <row r="146" spans="1:4" ht="59.25" customHeight="1" x14ac:dyDescent="0.2">
      <c r="A146" s="46" t="s">
        <v>6</v>
      </c>
      <c r="B146" s="38"/>
      <c r="C146" s="53">
        <v>200</v>
      </c>
      <c r="D146" s="58">
        <v>60000</v>
      </c>
    </row>
    <row r="147" spans="1:4" ht="59.25" customHeight="1" x14ac:dyDescent="0.2">
      <c r="A147" s="34" t="s">
        <v>116</v>
      </c>
      <c r="B147" s="38" t="s">
        <v>180</v>
      </c>
      <c r="C147" s="40"/>
      <c r="D147" s="57">
        <f>D148</f>
        <v>80672</v>
      </c>
    </row>
    <row r="148" spans="1:4" ht="29.25" customHeight="1" x14ac:dyDescent="0.2">
      <c r="A148" s="39" t="s">
        <v>12</v>
      </c>
      <c r="B148" s="40"/>
      <c r="C148" s="40">
        <v>500</v>
      </c>
      <c r="D148" s="57">
        <v>80672</v>
      </c>
    </row>
    <row r="149" spans="1:4" ht="59.25" customHeight="1" x14ac:dyDescent="0.2">
      <c r="A149" s="39" t="s">
        <v>117</v>
      </c>
      <c r="B149" s="40" t="s">
        <v>181</v>
      </c>
      <c r="C149" s="40"/>
      <c r="D149" s="57">
        <f>D150</f>
        <v>0</v>
      </c>
    </row>
    <row r="150" spans="1:4" ht="35.25" customHeight="1" x14ac:dyDescent="0.2">
      <c r="A150" s="42" t="s">
        <v>7</v>
      </c>
      <c r="B150" s="40"/>
      <c r="C150" s="40">
        <v>800</v>
      </c>
      <c r="D150" s="57">
        <v>0</v>
      </c>
    </row>
    <row r="151" spans="1:4" ht="59.25" customHeight="1" x14ac:dyDescent="0.2">
      <c r="A151" s="42" t="s">
        <v>118</v>
      </c>
      <c r="B151" s="38" t="s">
        <v>182</v>
      </c>
      <c r="C151" s="40"/>
      <c r="D151" s="57">
        <f>D152</f>
        <v>68355.87</v>
      </c>
    </row>
    <row r="152" spans="1:4" ht="34.5" customHeight="1" x14ac:dyDescent="0.2">
      <c r="A152" s="39" t="s">
        <v>12</v>
      </c>
      <c r="B152" s="40"/>
      <c r="C152" s="40">
        <v>500</v>
      </c>
      <c r="D152" s="57">
        <v>68355.87</v>
      </c>
    </row>
    <row r="153" spans="1:4" ht="59.25" customHeight="1" x14ac:dyDescent="0.2">
      <c r="A153" s="42" t="s">
        <v>119</v>
      </c>
      <c r="B153" s="38" t="s">
        <v>183</v>
      </c>
      <c r="C153" s="40"/>
      <c r="D153" s="57">
        <f>D154</f>
        <v>57587</v>
      </c>
    </row>
    <row r="154" spans="1:4" ht="30" customHeight="1" x14ac:dyDescent="0.2">
      <c r="A154" s="39" t="s">
        <v>12</v>
      </c>
      <c r="B154" s="40"/>
      <c r="C154" s="40">
        <v>500</v>
      </c>
      <c r="D154" s="57">
        <v>57587</v>
      </c>
    </row>
    <row r="155" spans="1:4" ht="59.25" customHeight="1" x14ac:dyDescent="0.2">
      <c r="A155" s="42" t="s">
        <v>120</v>
      </c>
      <c r="B155" s="38" t="s">
        <v>184</v>
      </c>
      <c r="C155" s="40"/>
      <c r="D155" s="57">
        <f>D156</f>
        <v>113188</v>
      </c>
    </row>
    <row r="156" spans="1:4" ht="23.25" customHeight="1" x14ac:dyDescent="0.2">
      <c r="A156" s="39" t="s">
        <v>12</v>
      </c>
      <c r="B156" s="40"/>
      <c r="C156" s="40">
        <v>500</v>
      </c>
      <c r="D156" s="57">
        <v>113188</v>
      </c>
    </row>
    <row r="157" spans="1:4" ht="73.5" customHeight="1" x14ac:dyDescent="0.2">
      <c r="A157" s="39" t="s">
        <v>121</v>
      </c>
      <c r="B157" s="38" t="s">
        <v>185</v>
      </c>
      <c r="C157" s="40"/>
      <c r="D157" s="57">
        <f>D158</f>
        <v>15886</v>
      </c>
    </row>
    <row r="158" spans="1:4" ht="34.5" customHeight="1" x14ac:dyDescent="0.2">
      <c r="A158" s="39" t="s">
        <v>12</v>
      </c>
      <c r="B158" s="40"/>
      <c r="C158" s="40">
        <v>500</v>
      </c>
      <c r="D158" s="57">
        <v>15886</v>
      </c>
    </row>
    <row r="159" spans="1:4" ht="59.25" customHeight="1" x14ac:dyDescent="0.2">
      <c r="A159" s="39" t="s">
        <v>122</v>
      </c>
      <c r="B159" s="38" t="s">
        <v>186</v>
      </c>
      <c r="C159" s="40"/>
      <c r="D159" s="57">
        <f>D160</f>
        <v>11915</v>
      </c>
    </row>
    <row r="160" spans="1:4" ht="36" customHeight="1" x14ac:dyDescent="0.2">
      <c r="A160" s="39" t="s">
        <v>12</v>
      </c>
      <c r="B160" s="40"/>
      <c r="C160" s="40">
        <v>500</v>
      </c>
      <c r="D160" s="57">
        <v>11915</v>
      </c>
    </row>
    <row r="161" spans="1:4" ht="59.25" customHeight="1" x14ac:dyDescent="0.2">
      <c r="A161" s="39" t="s">
        <v>123</v>
      </c>
      <c r="B161" s="40" t="s">
        <v>187</v>
      </c>
      <c r="C161" s="40"/>
      <c r="D161" s="57">
        <f>D162</f>
        <v>43480.04</v>
      </c>
    </row>
    <row r="162" spans="1:4" ht="27" customHeight="1" x14ac:dyDescent="0.2">
      <c r="A162" s="39" t="s">
        <v>124</v>
      </c>
      <c r="B162" s="40"/>
      <c r="C162" s="40">
        <v>300</v>
      </c>
      <c r="D162" s="57">
        <v>43480.04</v>
      </c>
    </row>
    <row r="163" spans="1:4" ht="81.75" customHeight="1" x14ac:dyDescent="0.2">
      <c r="A163" s="39" t="s">
        <v>125</v>
      </c>
      <c r="B163" s="40" t="s">
        <v>188</v>
      </c>
      <c r="C163" s="40"/>
      <c r="D163" s="57">
        <f>D164</f>
        <v>68261</v>
      </c>
    </row>
    <row r="164" spans="1:4" ht="32.25" customHeight="1" x14ac:dyDescent="0.2">
      <c r="A164" s="39" t="s">
        <v>12</v>
      </c>
      <c r="B164" s="40"/>
      <c r="C164" s="40">
        <v>500</v>
      </c>
      <c r="D164" s="57">
        <v>68261</v>
      </c>
    </row>
    <row r="165" spans="1:4" ht="32.25" customHeight="1" x14ac:dyDescent="0.2">
      <c r="A165" s="39" t="s">
        <v>126</v>
      </c>
      <c r="B165" s="40" t="s">
        <v>189</v>
      </c>
      <c r="C165" s="40"/>
      <c r="D165" s="57">
        <f>D166</f>
        <v>247833.48</v>
      </c>
    </row>
    <row r="166" spans="1:4" ht="32.25" customHeight="1" x14ac:dyDescent="0.2">
      <c r="A166" s="42" t="s">
        <v>7</v>
      </c>
      <c r="B166" s="40"/>
      <c r="C166" s="40">
        <v>800</v>
      </c>
      <c r="D166" s="57">
        <v>247833.48</v>
      </c>
    </row>
    <row r="167" spans="1:4" ht="82.5" customHeight="1" x14ac:dyDescent="0.2">
      <c r="A167" s="39" t="s">
        <v>127</v>
      </c>
      <c r="B167" s="40" t="s">
        <v>190</v>
      </c>
      <c r="C167" s="40"/>
      <c r="D167" s="57">
        <f>D168</f>
        <v>2520</v>
      </c>
    </row>
    <row r="168" spans="1:4" ht="38.25" customHeight="1" x14ac:dyDescent="0.2">
      <c r="A168" s="39" t="s">
        <v>12</v>
      </c>
      <c r="B168" s="40"/>
      <c r="C168" s="40">
        <v>500</v>
      </c>
      <c r="D168" s="57">
        <v>2520</v>
      </c>
    </row>
    <row r="169" spans="1:4" ht="59.25" customHeight="1" x14ac:dyDescent="0.2">
      <c r="A169" s="99" t="s">
        <v>37</v>
      </c>
      <c r="B169" s="99"/>
      <c r="C169" s="99"/>
      <c r="D169" s="55">
        <f>D131+D117+D113+D104+D83+D75+D59+D7+D20+D25+D32+D43+D122+D126</f>
        <v>45274204.490000002</v>
      </c>
    </row>
    <row r="171" spans="1:4" ht="59.25" customHeight="1" x14ac:dyDescent="0.2">
      <c r="D171" s="87"/>
    </row>
    <row r="172" spans="1:4" ht="59.25" customHeight="1" x14ac:dyDescent="0.2">
      <c r="D172" s="98"/>
    </row>
    <row r="173" spans="1:4" ht="59.25" customHeight="1" x14ac:dyDescent="0.2">
      <c r="D173" s="87"/>
    </row>
    <row r="174" spans="1:4" ht="59.25" customHeight="1" x14ac:dyDescent="0.2">
      <c r="D174" s="87"/>
    </row>
    <row r="175" spans="1:4" ht="59.25" customHeight="1" x14ac:dyDescent="0.2">
      <c r="A175" s="93"/>
      <c r="D175" s="97"/>
    </row>
    <row r="176" spans="1:4" ht="59.25" customHeight="1" x14ac:dyDescent="0.2">
      <c r="A176" s="96"/>
      <c r="B176" s="96"/>
      <c r="C176" s="96"/>
      <c r="D176" s="95"/>
    </row>
    <row r="177" spans="2:4" ht="59.25" customHeight="1" x14ac:dyDescent="0.2">
      <c r="D177" s="89"/>
    </row>
    <row r="178" spans="2:4" ht="59.25" customHeight="1" x14ac:dyDescent="0.2">
      <c r="D178" s="94"/>
    </row>
    <row r="179" spans="2:4" ht="59.25" customHeight="1" x14ac:dyDescent="0.2">
      <c r="D179" s="94"/>
    </row>
    <row r="180" spans="2:4" ht="59.25" customHeight="1" x14ac:dyDescent="0.2">
      <c r="D180" s="94"/>
    </row>
    <row r="181" spans="2:4" ht="59.25" customHeight="1" x14ac:dyDescent="0.2">
      <c r="D181" s="94"/>
    </row>
    <row r="182" spans="2:4" ht="59.25" customHeight="1" x14ac:dyDescent="0.2">
      <c r="D182" s="89"/>
    </row>
    <row r="183" spans="2:4" ht="59.25" customHeight="1" x14ac:dyDescent="0.2">
      <c r="D183" s="89"/>
    </row>
    <row r="184" spans="2:4" ht="59.25" customHeight="1" x14ac:dyDescent="0.2">
      <c r="D184" s="89"/>
    </row>
    <row r="185" spans="2:4" ht="59.25" customHeight="1" x14ac:dyDescent="0.2">
      <c r="B185" s="93"/>
      <c r="C185" s="93"/>
      <c r="D185" s="89"/>
    </row>
    <row r="186" spans="2:4" ht="59.25" customHeight="1" x14ac:dyDescent="0.2">
      <c r="D186" s="89"/>
    </row>
    <row r="187" spans="2:4" ht="59.25" customHeight="1" x14ac:dyDescent="0.2">
      <c r="D187" s="89"/>
    </row>
    <row r="188" spans="2:4" ht="59.25" customHeight="1" x14ac:dyDescent="0.2">
      <c r="D188" s="89"/>
    </row>
    <row r="189" spans="2:4" ht="59.25" customHeight="1" x14ac:dyDescent="0.2">
      <c r="D189" s="89"/>
    </row>
    <row r="190" spans="2:4" ht="59.25" customHeight="1" x14ac:dyDescent="0.2">
      <c r="D190" s="89"/>
    </row>
    <row r="191" spans="2:4" ht="59.25" customHeight="1" x14ac:dyDescent="0.2">
      <c r="D191" s="89"/>
    </row>
    <row r="192" spans="2:4" ht="59.25" customHeight="1" x14ac:dyDescent="0.2">
      <c r="D192" s="92"/>
    </row>
    <row r="193" spans="1:6" ht="59.25" customHeight="1" x14ac:dyDescent="0.2">
      <c r="D193" s="89"/>
    </row>
    <row r="194" spans="1:6" ht="59.25" customHeight="1" x14ac:dyDescent="0.2">
      <c r="D194" s="89"/>
    </row>
    <row r="195" spans="1:6" ht="59.25" customHeight="1" x14ac:dyDescent="0.2">
      <c r="D195" s="89"/>
    </row>
    <row r="196" spans="1:6" ht="59.25" customHeight="1" x14ac:dyDescent="0.2">
      <c r="D196" s="89"/>
    </row>
    <row r="198" spans="1:6" ht="59.25" customHeight="1" x14ac:dyDescent="0.2">
      <c r="B198" s="87"/>
      <c r="D198" s="87"/>
      <c r="E198" s="87"/>
      <c r="F198" s="87"/>
    </row>
    <row r="199" spans="1:6" ht="59.25" customHeight="1" x14ac:dyDescent="0.2">
      <c r="D199" s="89"/>
    </row>
    <row r="200" spans="1:6" ht="59.25" customHeight="1" x14ac:dyDescent="0.2">
      <c r="D200" s="89"/>
    </row>
    <row r="201" spans="1:6" ht="59.25" customHeight="1" x14ac:dyDescent="0.2">
      <c r="A201" s="91"/>
      <c r="D201" s="89"/>
    </row>
    <row r="202" spans="1:6" ht="59.25" customHeight="1" x14ac:dyDescent="0.2">
      <c r="D202" s="89"/>
    </row>
    <row r="203" spans="1:6" ht="59.25" customHeight="1" x14ac:dyDescent="0.2">
      <c r="D203" s="89"/>
    </row>
    <row r="204" spans="1:6" ht="59.25" customHeight="1" x14ac:dyDescent="0.2">
      <c r="D204" s="89"/>
    </row>
    <row r="205" spans="1:6" ht="59.25" customHeight="1" x14ac:dyDescent="0.2">
      <c r="D205" s="89"/>
    </row>
    <row r="206" spans="1:6" ht="59.25" customHeight="1" x14ac:dyDescent="0.2">
      <c r="D206" s="89"/>
    </row>
    <row r="207" spans="1:6" ht="59.25" customHeight="1" x14ac:dyDescent="0.2">
      <c r="D207" s="89"/>
    </row>
    <row r="208" spans="1:6" ht="59.25" customHeight="1" x14ac:dyDescent="0.2">
      <c r="D208" s="89"/>
    </row>
    <row r="209" spans="4:4" ht="59.25" customHeight="1" x14ac:dyDescent="0.2">
      <c r="D209" s="89"/>
    </row>
    <row r="210" spans="4:4" ht="59.25" customHeight="1" x14ac:dyDescent="0.2">
      <c r="D210" s="89"/>
    </row>
    <row r="211" spans="4:4" ht="59.25" customHeight="1" x14ac:dyDescent="0.2">
      <c r="D211" s="89"/>
    </row>
    <row r="212" spans="4:4" ht="59.25" customHeight="1" x14ac:dyDescent="0.2">
      <c r="D212" s="89"/>
    </row>
    <row r="213" spans="4:4" ht="59.25" customHeight="1" x14ac:dyDescent="0.2">
      <c r="D213" s="89"/>
    </row>
    <row r="214" spans="4:4" ht="59.25" customHeight="1" x14ac:dyDescent="0.2">
      <c r="D214" s="89"/>
    </row>
    <row r="215" spans="4:4" ht="59.25" customHeight="1" x14ac:dyDescent="0.2">
      <c r="D215" s="87"/>
    </row>
    <row r="216" spans="4:4" ht="59.25" customHeight="1" x14ac:dyDescent="0.2">
      <c r="D216" s="87"/>
    </row>
    <row r="217" spans="4:4" ht="59.25" customHeight="1" x14ac:dyDescent="0.2">
      <c r="D217" s="89"/>
    </row>
    <row r="218" spans="4:4" ht="59.25" customHeight="1" x14ac:dyDescent="0.2">
      <c r="D218" s="89"/>
    </row>
    <row r="219" spans="4:4" ht="59.25" customHeight="1" x14ac:dyDescent="0.2">
      <c r="D219" s="89"/>
    </row>
    <row r="220" spans="4:4" ht="59.25" customHeight="1" x14ac:dyDescent="0.2">
      <c r="D220" s="90"/>
    </row>
    <row r="221" spans="4:4" ht="59.25" customHeight="1" x14ac:dyDescent="0.2">
      <c r="D221" s="90"/>
    </row>
    <row r="222" spans="4:4" ht="59.25" customHeight="1" x14ac:dyDescent="0.2">
      <c r="D222" s="89"/>
    </row>
    <row r="228" spans="4:4" ht="59.25" customHeight="1" x14ac:dyDescent="0.2">
      <c r="D228" s="87"/>
    </row>
    <row r="229" spans="4:4" ht="59.25" customHeight="1" x14ac:dyDescent="0.2">
      <c r="D229" s="88"/>
    </row>
    <row r="231" spans="4:4" ht="59.25" customHeight="1" x14ac:dyDescent="0.2">
      <c r="D231" s="87"/>
    </row>
    <row r="234" spans="4:4" ht="59.25" customHeight="1" x14ac:dyDescent="0.2">
      <c r="D234" s="87"/>
    </row>
  </sheetData>
  <mergeCells count="4">
    <mergeCell ref="A5:D5"/>
    <mergeCell ref="A1:D1"/>
    <mergeCell ref="A2:D2"/>
    <mergeCell ref="A3:D3"/>
  </mergeCells>
  <pageMargins left="0.39370078740157483" right="0.27559055118110237" top="0.39370078740157483" bottom="0.11811023622047245" header="0.19685039370078741" footer="0.31496062992125984"/>
  <pageSetup paperSize="9" orientation="portrait" r:id="rId1"/>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8"/>
  <sheetViews>
    <sheetView zoomScaleNormal="100" zoomScaleSheetLayoutView="100" workbookViewId="0">
      <selection activeCell="C16" sqref="C16"/>
    </sheetView>
  </sheetViews>
  <sheetFormatPr defaultRowHeight="15" x14ac:dyDescent="0.25"/>
  <cols>
    <col min="1" max="1" width="54.28515625" customWidth="1"/>
    <col min="2" max="2" width="10.5703125" customWidth="1"/>
    <col min="3" max="3" width="16.42578125" customWidth="1"/>
    <col min="4" max="4" width="9.85546875" customWidth="1"/>
    <col min="5" max="5" width="16" customWidth="1"/>
    <col min="6" max="6" width="15.7109375" customWidth="1"/>
    <col min="7" max="7" width="14.85546875" customWidth="1"/>
    <col min="252" max="252" width="54.28515625" customWidth="1"/>
    <col min="253" max="253" width="16.28515625" customWidth="1"/>
    <col min="254" max="254" width="9.85546875" customWidth="1"/>
    <col min="255" max="255" width="15.7109375" customWidth="1"/>
    <col min="256" max="256" width="18.140625" customWidth="1"/>
    <col min="257" max="257" width="15.85546875" customWidth="1"/>
    <col min="258" max="258" width="17.5703125" customWidth="1"/>
    <col min="508" max="508" width="54.28515625" customWidth="1"/>
    <col min="509" max="509" width="16.28515625" customWidth="1"/>
    <col min="510" max="510" width="9.85546875" customWidth="1"/>
    <col min="511" max="511" width="15.7109375" customWidth="1"/>
    <col min="512" max="512" width="18.140625" customWidth="1"/>
    <col min="513" max="513" width="15.85546875" customWidth="1"/>
    <col min="514" max="514" width="17.5703125" customWidth="1"/>
    <col min="764" max="764" width="54.28515625" customWidth="1"/>
    <col min="765" max="765" width="16.28515625" customWidth="1"/>
    <col min="766" max="766" width="9.85546875" customWidth="1"/>
    <col min="767" max="767" width="15.7109375" customWidth="1"/>
    <col min="768" max="768" width="18.140625" customWidth="1"/>
    <col min="769" max="769" width="15.85546875" customWidth="1"/>
    <col min="770" max="770" width="17.5703125" customWidth="1"/>
    <col min="1020" max="1020" width="54.28515625" customWidth="1"/>
    <col min="1021" max="1021" width="16.28515625" customWidth="1"/>
    <col min="1022" max="1022" width="9.85546875" customWidth="1"/>
    <col min="1023" max="1023" width="15.7109375" customWidth="1"/>
    <col min="1024" max="1024" width="18.140625" customWidth="1"/>
    <col min="1025" max="1025" width="15.85546875" customWidth="1"/>
    <col min="1026" max="1026" width="17.5703125" customWidth="1"/>
    <col min="1276" max="1276" width="54.28515625" customWidth="1"/>
    <col min="1277" max="1277" width="16.28515625" customWidth="1"/>
    <col min="1278" max="1278" width="9.85546875" customWidth="1"/>
    <col min="1279" max="1279" width="15.7109375" customWidth="1"/>
    <col min="1280" max="1280" width="18.140625" customWidth="1"/>
    <col min="1281" max="1281" width="15.85546875" customWidth="1"/>
    <col min="1282" max="1282" width="17.5703125" customWidth="1"/>
    <col min="1532" max="1532" width="54.28515625" customWidth="1"/>
    <col min="1533" max="1533" width="16.28515625" customWidth="1"/>
    <col min="1534" max="1534" width="9.85546875" customWidth="1"/>
    <col min="1535" max="1535" width="15.7109375" customWidth="1"/>
    <col min="1536" max="1536" width="18.140625" customWidth="1"/>
    <col min="1537" max="1537" width="15.85546875" customWidth="1"/>
    <col min="1538" max="1538" width="17.5703125" customWidth="1"/>
    <col min="1788" max="1788" width="54.28515625" customWidth="1"/>
    <col min="1789" max="1789" width="16.28515625" customWidth="1"/>
    <col min="1790" max="1790" width="9.85546875" customWidth="1"/>
    <col min="1791" max="1791" width="15.7109375" customWidth="1"/>
    <col min="1792" max="1792" width="18.140625" customWidth="1"/>
    <col min="1793" max="1793" width="15.85546875" customWidth="1"/>
    <col min="1794" max="1794" width="17.5703125" customWidth="1"/>
    <col min="2044" max="2044" width="54.28515625" customWidth="1"/>
    <col min="2045" max="2045" width="16.28515625" customWidth="1"/>
    <col min="2046" max="2046" width="9.85546875" customWidth="1"/>
    <col min="2047" max="2047" width="15.7109375" customWidth="1"/>
    <col min="2048" max="2048" width="18.140625" customWidth="1"/>
    <col min="2049" max="2049" width="15.85546875" customWidth="1"/>
    <col min="2050" max="2050" width="17.5703125" customWidth="1"/>
    <col min="2300" max="2300" width="54.28515625" customWidth="1"/>
    <col min="2301" max="2301" width="16.28515625" customWidth="1"/>
    <col min="2302" max="2302" width="9.85546875" customWidth="1"/>
    <col min="2303" max="2303" width="15.7109375" customWidth="1"/>
    <col min="2304" max="2304" width="18.140625" customWidth="1"/>
    <col min="2305" max="2305" width="15.85546875" customWidth="1"/>
    <col min="2306" max="2306" width="17.5703125" customWidth="1"/>
    <col min="2556" max="2556" width="54.28515625" customWidth="1"/>
    <col min="2557" max="2557" width="16.28515625" customWidth="1"/>
    <col min="2558" max="2558" width="9.85546875" customWidth="1"/>
    <col min="2559" max="2559" width="15.7109375" customWidth="1"/>
    <col min="2560" max="2560" width="18.140625" customWidth="1"/>
    <col min="2561" max="2561" width="15.85546875" customWidth="1"/>
    <col min="2562" max="2562" width="17.5703125" customWidth="1"/>
    <col min="2812" max="2812" width="54.28515625" customWidth="1"/>
    <col min="2813" max="2813" width="16.28515625" customWidth="1"/>
    <col min="2814" max="2814" width="9.85546875" customWidth="1"/>
    <col min="2815" max="2815" width="15.7109375" customWidth="1"/>
    <col min="2816" max="2816" width="18.140625" customWidth="1"/>
    <col min="2817" max="2817" width="15.85546875" customWidth="1"/>
    <col min="2818" max="2818" width="17.5703125" customWidth="1"/>
    <col min="3068" max="3068" width="54.28515625" customWidth="1"/>
    <col min="3069" max="3069" width="16.28515625" customWidth="1"/>
    <col min="3070" max="3070" width="9.85546875" customWidth="1"/>
    <col min="3071" max="3071" width="15.7109375" customWidth="1"/>
    <col min="3072" max="3072" width="18.140625" customWidth="1"/>
    <col min="3073" max="3073" width="15.85546875" customWidth="1"/>
    <col min="3074" max="3074" width="17.5703125" customWidth="1"/>
    <col min="3324" max="3324" width="54.28515625" customWidth="1"/>
    <col min="3325" max="3325" width="16.28515625" customWidth="1"/>
    <col min="3326" max="3326" width="9.85546875" customWidth="1"/>
    <col min="3327" max="3327" width="15.7109375" customWidth="1"/>
    <col min="3328" max="3328" width="18.140625" customWidth="1"/>
    <col min="3329" max="3329" width="15.85546875" customWidth="1"/>
    <col min="3330" max="3330" width="17.5703125" customWidth="1"/>
    <col min="3580" max="3580" width="54.28515625" customWidth="1"/>
    <col min="3581" max="3581" width="16.28515625" customWidth="1"/>
    <col min="3582" max="3582" width="9.85546875" customWidth="1"/>
    <col min="3583" max="3583" width="15.7109375" customWidth="1"/>
    <col min="3584" max="3584" width="18.140625" customWidth="1"/>
    <col min="3585" max="3585" width="15.85546875" customWidth="1"/>
    <col min="3586" max="3586" width="17.5703125" customWidth="1"/>
    <col min="3836" max="3836" width="54.28515625" customWidth="1"/>
    <col min="3837" max="3837" width="16.28515625" customWidth="1"/>
    <col min="3838" max="3838" width="9.85546875" customWidth="1"/>
    <col min="3839" max="3839" width="15.7109375" customWidth="1"/>
    <col min="3840" max="3840" width="18.140625" customWidth="1"/>
    <col min="3841" max="3841" width="15.85546875" customWidth="1"/>
    <col min="3842" max="3842" width="17.5703125" customWidth="1"/>
    <col min="4092" max="4092" width="54.28515625" customWidth="1"/>
    <col min="4093" max="4093" width="16.28515625" customWidth="1"/>
    <col min="4094" max="4094" width="9.85546875" customWidth="1"/>
    <col min="4095" max="4095" width="15.7109375" customWidth="1"/>
    <col min="4096" max="4096" width="18.140625" customWidth="1"/>
    <col min="4097" max="4097" width="15.85546875" customWidth="1"/>
    <col min="4098" max="4098" width="17.5703125" customWidth="1"/>
    <col min="4348" max="4348" width="54.28515625" customWidth="1"/>
    <col min="4349" max="4349" width="16.28515625" customWidth="1"/>
    <col min="4350" max="4350" width="9.85546875" customWidth="1"/>
    <col min="4351" max="4351" width="15.7109375" customWidth="1"/>
    <col min="4352" max="4352" width="18.140625" customWidth="1"/>
    <col min="4353" max="4353" width="15.85546875" customWidth="1"/>
    <col min="4354" max="4354" width="17.5703125" customWidth="1"/>
    <col min="4604" max="4604" width="54.28515625" customWidth="1"/>
    <col min="4605" max="4605" width="16.28515625" customWidth="1"/>
    <col min="4606" max="4606" width="9.85546875" customWidth="1"/>
    <col min="4607" max="4607" width="15.7109375" customWidth="1"/>
    <col min="4608" max="4608" width="18.140625" customWidth="1"/>
    <col min="4609" max="4609" width="15.85546875" customWidth="1"/>
    <col min="4610" max="4610" width="17.5703125" customWidth="1"/>
    <col min="4860" max="4860" width="54.28515625" customWidth="1"/>
    <col min="4861" max="4861" width="16.28515625" customWidth="1"/>
    <col min="4862" max="4862" width="9.85546875" customWidth="1"/>
    <col min="4863" max="4863" width="15.7109375" customWidth="1"/>
    <col min="4864" max="4864" width="18.140625" customWidth="1"/>
    <col min="4865" max="4865" width="15.85546875" customWidth="1"/>
    <col min="4866" max="4866" width="17.5703125" customWidth="1"/>
    <col min="5116" max="5116" width="54.28515625" customWidth="1"/>
    <col min="5117" max="5117" width="16.28515625" customWidth="1"/>
    <col min="5118" max="5118" width="9.85546875" customWidth="1"/>
    <col min="5119" max="5119" width="15.7109375" customWidth="1"/>
    <col min="5120" max="5120" width="18.140625" customWidth="1"/>
    <col min="5121" max="5121" width="15.85546875" customWidth="1"/>
    <col min="5122" max="5122" width="17.5703125" customWidth="1"/>
    <col min="5372" max="5372" width="54.28515625" customWidth="1"/>
    <col min="5373" max="5373" width="16.28515625" customWidth="1"/>
    <col min="5374" max="5374" width="9.85546875" customWidth="1"/>
    <col min="5375" max="5375" width="15.7109375" customWidth="1"/>
    <col min="5376" max="5376" width="18.140625" customWidth="1"/>
    <col min="5377" max="5377" width="15.85546875" customWidth="1"/>
    <col min="5378" max="5378" width="17.5703125" customWidth="1"/>
    <col min="5628" max="5628" width="54.28515625" customWidth="1"/>
    <col min="5629" max="5629" width="16.28515625" customWidth="1"/>
    <col min="5630" max="5630" width="9.85546875" customWidth="1"/>
    <col min="5631" max="5631" width="15.7109375" customWidth="1"/>
    <col min="5632" max="5632" width="18.140625" customWidth="1"/>
    <col min="5633" max="5633" width="15.85546875" customWidth="1"/>
    <col min="5634" max="5634" width="17.5703125" customWidth="1"/>
    <col min="5884" max="5884" width="54.28515625" customWidth="1"/>
    <col min="5885" max="5885" width="16.28515625" customWidth="1"/>
    <col min="5886" max="5886" width="9.85546875" customWidth="1"/>
    <col min="5887" max="5887" width="15.7109375" customWidth="1"/>
    <col min="5888" max="5888" width="18.140625" customWidth="1"/>
    <col min="5889" max="5889" width="15.85546875" customWidth="1"/>
    <col min="5890" max="5890" width="17.5703125" customWidth="1"/>
    <col min="6140" max="6140" width="54.28515625" customWidth="1"/>
    <col min="6141" max="6141" width="16.28515625" customWidth="1"/>
    <col min="6142" max="6142" width="9.85546875" customWidth="1"/>
    <col min="6143" max="6143" width="15.7109375" customWidth="1"/>
    <col min="6144" max="6144" width="18.140625" customWidth="1"/>
    <col min="6145" max="6145" width="15.85546875" customWidth="1"/>
    <col min="6146" max="6146" width="17.5703125" customWidth="1"/>
    <col min="6396" max="6396" width="54.28515625" customWidth="1"/>
    <col min="6397" max="6397" width="16.28515625" customWidth="1"/>
    <col min="6398" max="6398" width="9.85546875" customWidth="1"/>
    <col min="6399" max="6399" width="15.7109375" customWidth="1"/>
    <col min="6400" max="6400" width="18.140625" customWidth="1"/>
    <col min="6401" max="6401" width="15.85546875" customWidth="1"/>
    <col min="6402" max="6402" width="17.5703125" customWidth="1"/>
    <col min="6652" max="6652" width="54.28515625" customWidth="1"/>
    <col min="6653" max="6653" width="16.28515625" customWidth="1"/>
    <col min="6654" max="6654" width="9.85546875" customWidth="1"/>
    <col min="6655" max="6655" width="15.7109375" customWidth="1"/>
    <col min="6656" max="6656" width="18.140625" customWidth="1"/>
    <col min="6657" max="6657" width="15.85546875" customWidth="1"/>
    <col min="6658" max="6658" width="17.5703125" customWidth="1"/>
    <col min="6908" max="6908" width="54.28515625" customWidth="1"/>
    <col min="6909" max="6909" width="16.28515625" customWidth="1"/>
    <col min="6910" max="6910" width="9.85546875" customWidth="1"/>
    <col min="6911" max="6911" width="15.7109375" customWidth="1"/>
    <col min="6912" max="6912" width="18.140625" customWidth="1"/>
    <col min="6913" max="6913" width="15.85546875" customWidth="1"/>
    <col min="6914" max="6914" width="17.5703125" customWidth="1"/>
    <col min="7164" max="7164" width="54.28515625" customWidth="1"/>
    <col min="7165" max="7165" width="16.28515625" customWidth="1"/>
    <col min="7166" max="7166" width="9.85546875" customWidth="1"/>
    <col min="7167" max="7167" width="15.7109375" customWidth="1"/>
    <col min="7168" max="7168" width="18.140625" customWidth="1"/>
    <col min="7169" max="7169" width="15.85546875" customWidth="1"/>
    <col min="7170" max="7170" width="17.5703125" customWidth="1"/>
    <col min="7420" max="7420" width="54.28515625" customWidth="1"/>
    <col min="7421" max="7421" width="16.28515625" customWidth="1"/>
    <col min="7422" max="7422" width="9.85546875" customWidth="1"/>
    <col min="7423" max="7423" width="15.7109375" customWidth="1"/>
    <col min="7424" max="7424" width="18.140625" customWidth="1"/>
    <col min="7425" max="7425" width="15.85546875" customWidth="1"/>
    <col min="7426" max="7426" width="17.5703125" customWidth="1"/>
    <col min="7676" max="7676" width="54.28515625" customWidth="1"/>
    <col min="7677" max="7677" width="16.28515625" customWidth="1"/>
    <col min="7678" max="7678" width="9.85546875" customWidth="1"/>
    <col min="7679" max="7679" width="15.7109375" customWidth="1"/>
    <col min="7680" max="7680" width="18.140625" customWidth="1"/>
    <col min="7681" max="7681" width="15.85546875" customWidth="1"/>
    <col min="7682" max="7682" width="17.5703125" customWidth="1"/>
    <col min="7932" max="7932" width="54.28515625" customWidth="1"/>
    <col min="7933" max="7933" width="16.28515625" customWidth="1"/>
    <col min="7934" max="7934" width="9.85546875" customWidth="1"/>
    <col min="7935" max="7935" width="15.7109375" customWidth="1"/>
    <col min="7936" max="7936" width="18.140625" customWidth="1"/>
    <col min="7937" max="7937" width="15.85546875" customWidth="1"/>
    <col min="7938" max="7938" width="17.5703125" customWidth="1"/>
    <col min="8188" max="8188" width="54.28515625" customWidth="1"/>
    <col min="8189" max="8189" width="16.28515625" customWidth="1"/>
    <col min="8190" max="8190" width="9.85546875" customWidth="1"/>
    <col min="8191" max="8191" width="15.7109375" customWidth="1"/>
    <col min="8192" max="8192" width="18.140625" customWidth="1"/>
    <col min="8193" max="8193" width="15.85546875" customWidth="1"/>
    <col min="8194" max="8194" width="17.5703125" customWidth="1"/>
    <col min="8444" max="8444" width="54.28515625" customWidth="1"/>
    <col min="8445" max="8445" width="16.28515625" customWidth="1"/>
    <col min="8446" max="8446" width="9.85546875" customWidth="1"/>
    <col min="8447" max="8447" width="15.7109375" customWidth="1"/>
    <col min="8448" max="8448" width="18.140625" customWidth="1"/>
    <col min="8449" max="8449" width="15.85546875" customWidth="1"/>
    <col min="8450" max="8450" width="17.5703125" customWidth="1"/>
    <col min="8700" max="8700" width="54.28515625" customWidth="1"/>
    <col min="8701" max="8701" width="16.28515625" customWidth="1"/>
    <col min="8702" max="8702" width="9.85546875" customWidth="1"/>
    <col min="8703" max="8703" width="15.7109375" customWidth="1"/>
    <col min="8704" max="8704" width="18.140625" customWidth="1"/>
    <col min="8705" max="8705" width="15.85546875" customWidth="1"/>
    <col min="8706" max="8706" width="17.5703125" customWidth="1"/>
    <col min="8956" max="8956" width="54.28515625" customWidth="1"/>
    <col min="8957" max="8957" width="16.28515625" customWidth="1"/>
    <col min="8958" max="8958" width="9.85546875" customWidth="1"/>
    <col min="8959" max="8959" width="15.7109375" customWidth="1"/>
    <col min="8960" max="8960" width="18.140625" customWidth="1"/>
    <col min="8961" max="8961" width="15.85546875" customWidth="1"/>
    <col min="8962" max="8962" width="17.5703125" customWidth="1"/>
    <col min="9212" max="9212" width="54.28515625" customWidth="1"/>
    <col min="9213" max="9213" width="16.28515625" customWidth="1"/>
    <col min="9214" max="9214" width="9.85546875" customWidth="1"/>
    <col min="9215" max="9215" width="15.7109375" customWidth="1"/>
    <col min="9216" max="9216" width="18.140625" customWidth="1"/>
    <col min="9217" max="9217" width="15.85546875" customWidth="1"/>
    <col min="9218" max="9218" width="17.5703125" customWidth="1"/>
    <col min="9468" max="9468" width="54.28515625" customWidth="1"/>
    <col min="9469" max="9469" width="16.28515625" customWidth="1"/>
    <col min="9470" max="9470" width="9.85546875" customWidth="1"/>
    <col min="9471" max="9471" width="15.7109375" customWidth="1"/>
    <col min="9472" max="9472" width="18.140625" customWidth="1"/>
    <col min="9473" max="9473" width="15.85546875" customWidth="1"/>
    <col min="9474" max="9474" width="17.5703125" customWidth="1"/>
    <col min="9724" max="9724" width="54.28515625" customWidth="1"/>
    <col min="9725" max="9725" width="16.28515625" customWidth="1"/>
    <col min="9726" max="9726" width="9.85546875" customWidth="1"/>
    <col min="9727" max="9727" width="15.7109375" customWidth="1"/>
    <col min="9728" max="9728" width="18.140625" customWidth="1"/>
    <col min="9729" max="9729" width="15.85546875" customWidth="1"/>
    <col min="9730" max="9730" width="17.5703125" customWidth="1"/>
    <col min="9980" max="9980" width="54.28515625" customWidth="1"/>
    <col min="9981" max="9981" width="16.28515625" customWidth="1"/>
    <col min="9982" max="9982" width="9.85546875" customWidth="1"/>
    <col min="9983" max="9983" width="15.7109375" customWidth="1"/>
    <col min="9984" max="9984" width="18.140625" customWidth="1"/>
    <col min="9985" max="9985" width="15.85546875" customWidth="1"/>
    <col min="9986" max="9986" width="17.5703125" customWidth="1"/>
    <col min="10236" max="10236" width="54.28515625" customWidth="1"/>
    <col min="10237" max="10237" width="16.28515625" customWidth="1"/>
    <col min="10238" max="10238" width="9.85546875" customWidth="1"/>
    <col min="10239" max="10239" width="15.7109375" customWidth="1"/>
    <col min="10240" max="10240" width="18.140625" customWidth="1"/>
    <col min="10241" max="10241" width="15.85546875" customWidth="1"/>
    <col min="10242" max="10242" width="17.5703125" customWidth="1"/>
    <col min="10492" max="10492" width="54.28515625" customWidth="1"/>
    <col min="10493" max="10493" width="16.28515625" customWidth="1"/>
    <col min="10494" max="10494" width="9.85546875" customWidth="1"/>
    <col min="10495" max="10495" width="15.7109375" customWidth="1"/>
    <col min="10496" max="10496" width="18.140625" customWidth="1"/>
    <col min="10497" max="10497" width="15.85546875" customWidth="1"/>
    <col min="10498" max="10498" width="17.5703125" customWidth="1"/>
    <col min="10748" max="10748" width="54.28515625" customWidth="1"/>
    <col min="10749" max="10749" width="16.28515625" customWidth="1"/>
    <col min="10750" max="10750" width="9.85546875" customWidth="1"/>
    <col min="10751" max="10751" width="15.7109375" customWidth="1"/>
    <col min="10752" max="10752" width="18.140625" customWidth="1"/>
    <col min="10753" max="10753" width="15.85546875" customWidth="1"/>
    <col min="10754" max="10754" width="17.5703125" customWidth="1"/>
    <col min="11004" max="11004" width="54.28515625" customWidth="1"/>
    <col min="11005" max="11005" width="16.28515625" customWidth="1"/>
    <col min="11006" max="11006" width="9.85546875" customWidth="1"/>
    <col min="11007" max="11007" width="15.7109375" customWidth="1"/>
    <col min="11008" max="11008" width="18.140625" customWidth="1"/>
    <col min="11009" max="11009" width="15.85546875" customWidth="1"/>
    <col min="11010" max="11010" width="17.5703125" customWidth="1"/>
    <col min="11260" max="11260" width="54.28515625" customWidth="1"/>
    <col min="11261" max="11261" width="16.28515625" customWidth="1"/>
    <col min="11262" max="11262" width="9.85546875" customWidth="1"/>
    <col min="11263" max="11263" width="15.7109375" customWidth="1"/>
    <col min="11264" max="11264" width="18.140625" customWidth="1"/>
    <col min="11265" max="11265" width="15.85546875" customWidth="1"/>
    <col min="11266" max="11266" width="17.5703125" customWidth="1"/>
    <col min="11516" max="11516" width="54.28515625" customWidth="1"/>
    <col min="11517" max="11517" width="16.28515625" customWidth="1"/>
    <col min="11518" max="11518" width="9.85546875" customWidth="1"/>
    <col min="11519" max="11519" width="15.7109375" customWidth="1"/>
    <col min="11520" max="11520" width="18.140625" customWidth="1"/>
    <col min="11521" max="11521" width="15.85546875" customWidth="1"/>
    <col min="11522" max="11522" width="17.5703125" customWidth="1"/>
    <col min="11772" max="11772" width="54.28515625" customWidth="1"/>
    <col min="11773" max="11773" width="16.28515625" customWidth="1"/>
    <col min="11774" max="11774" width="9.85546875" customWidth="1"/>
    <col min="11775" max="11775" width="15.7109375" customWidth="1"/>
    <col min="11776" max="11776" width="18.140625" customWidth="1"/>
    <col min="11777" max="11777" width="15.85546875" customWidth="1"/>
    <col min="11778" max="11778" width="17.5703125" customWidth="1"/>
    <col min="12028" max="12028" width="54.28515625" customWidth="1"/>
    <col min="12029" max="12029" width="16.28515625" customWidth="1"/>
    <col min="12030" max="12030" width="9.85546875" customWidth="1"/>
    <col min="12031" max="12031" width="15.7109375" customWidth="1"/>
    <col min="12032" max="12032" width="18.140625" customWidth="1"/>
    <col min="12033" max="12033" width="15.85546875" customWidth="1"/>
    <col min="12034" max="12034" width="17.5703125" customWidth="1"/>
    <col min="12284" max="12284" width="54.28515625" customWidth="1"/>
    <col min="12285" max="12285" width="16.28515625" customWidth="1"/>
    <col min="12286" max="12286" width="9.85546875" customWidth="1"/>
    <col min="12287" max="12287" width="15.7109375" customWidth="1"/>
    <col min="12288" max="12288" width="18.140625" customWidth="1"/>
    <col min="12289" max="12289" width="15.85546875" customWidth="1"/>
    <col min="12290" max="12290" width="17.5703125" customWidth="1"/>
    <col min="12540" max="12540" width="54.28515625" customWidth="1"/>
    <col min="12541" max="12541" width="16.28515625" customWidth="1"/>
    <col min="12542" max="12542" width="9.85546875" customWidth="1"/>
    <col min="12543" max="12543" width="15.7109375" customWidth="1"/>
    <col min="12544" max="12544" width="18.140625" customWidth="1"/>
    <col min="12545" max="12545" width="15.85546875" customWidth="1"/>
    <col min="12546" max="12546" width="17.5703125" customWidth="1"/>
    <col min="12796" max="12796" width="54.28515625" customWidth="1"/>
    <col min="12797" max="12797" width="16.28515625" customWidth="1"/>
    <col min="12798" max="12798" width="9.85546875" customWidth="1"/>
    <col min="12799" max="12799" width="15.7109375" customWidth="1"/>
    <col min="12800" max="12800" width="18.140625" customWidth="1"/>
    <col min="12801" max="12801" width="15.85546875" customWidth="1"/>
    <col min="12802" max="12802" width="17.5703125" customWidth="1"/>
    <col min="13052" max="13052" width="54.28515625" customWidth="1"/>
    <col min="13053" max="13053" width="16.28515625" customWidth="1"/>
    <col min="13054" max="13054" width="9.85546875" customWidth="1"/>
    <col min="13055" max="13055" width="15.7109375" customWidth="1"/>
    <col min="13056" max="13056" width="18.140625" customWidth="1"/>
    <col min="13057" max="13057" width="15.85546875" customWidth="1"/>
    <col min="13058" max="13058" width="17.5703125" customWidth="1"/>
    <col min="13308" max="13308" width="54.28515625" customWidth="1"/>
    <col min="13309" max="13309" width="16.28515625" customWidth="1"/>
    <col min="13310" max="13310" width="9.85546875" customWidth="1"/>
    <col min="13311" max="13311" width="15.7109375" customWidth="1"/>
    <col min="13312" max="13312" width="18.140625" customWidth="1"/>
    <col min="13313" max="13313" width="15.85546875" customWidth="1"/>
    <col min="13314" max="13314" width="17.5703125" customWidth="1"/>
    <col min="13564" max="13564" width="54.28515625" customWidth="1"/>
    <col min="13565" max="13565" width="16.28515625" customWidth="1"/>
    <col min="13566" max="13566" width="9.85546875" customWidth="1"/>
    <col min="13567" max="13567" width="15.7109375" customWidth="1"/>
    <col min="13568" max="13568" width="18.140625" customWidth="1"/>
    <col min="13569" max="13569" width="15.85546875" customWidth="1"/>
    <col min="13570" max="13570" width="17.5703125" customWidth="1"/>
    <col min="13820" max="13820" width="54.28515625" customWidth="1"/>
    <col min="13821" max="13821" width="16.28515625" customWidth="1"/>
    <col min="13822" max="13822" width="9.85546875" customWidth="1"/>
    <col min="13823" max="13823" width="15.7109375" customWidth="1"/>
    <col min="13824" max="13824" width="18.140625" customWidth="1"/>
    <col min="13825" max="13825" width="15.85546875" customWidth="1"/>
    <col min="13826" max="13826" width="17.5703125" customWidth="1"/>
    <col min="14076" max="14076" width="54.28515625" customWidth="1"/>
    <col min="14077" max="14077" width="16.28515625" customWidth="1"/>
    <col min="14078" max="14078" width="9.85546875" customWidth="1"/>
    <col min="14079" max="14079" width="15.7109375" customWidth="1"/>
    <col min="14080" max="14080" width="18.140625" customWidth="1"/>
    <col min="14081" max="14081" width="15.85546875" customWidth="1"/>
    <col min="14082" max="14082" width="17.5703125" customWidth="1"/>
    <col min="14332" max="14332" width="54.28515625" customWidth="1"/>
    <col min="14333" max="14333" width="16.28515625" customWidth="1"/>
    <col min="14334" max="14334" width="9.85546875" customWidth="1"/>
    <col min="14335" max="14335" width="15.7109375" customWidth="1"/>
    <col min="14336" max="14336" width="18.140625" customWidth="1"/>
    <col min="14337" max="14337" width="15.85546875" customWidth="1"/>
    <col min="14338" max="14338" width="17.5703125" customWidth="1"/>
    <col min="14588" max="14588" width="54.28515625" customWidth="1"/>
    <col min="14589" max="14589" width="16.28515625" customWidth="1"/>
    <col min="14590" max="14590" width="9.85546875" customWidth="1"/>
    <col min="14591" max="14591" width="15.7109375" customWidth="1"/>
    <col min="14592" max="14592" width="18.140625" customWidth="1"/>
    <col min="14593" max="14593" width="15.85546875" customWidth="1"/>
    <col min="14594" max="14594" width="17.5703125" customWidth="1"/>
    <col min="14844" max="14844" width="54.28515625" customWidth="1"/>
    <col min="14845" max="14845" width="16.28515625" customWidth="1"/>
    <col min="14846" max="14846" width="9.85546875" customWidth="1"/>
    <col min="14847" max="14847" width="15.7109375" customWidth="1"/>
    <col min="14848" max="14848" width="18.140625" customWidth="1"/>
    <col min="14849" max="14849" width="15.85546875" customWidth="1"/>
    <col min="14850" max="14850" width="17.5703125" customWidth="1"/>
    <col min="15100" max="15100" width="54.28515625" customWidth="1"/>
    <col min="15101" max="15101" width="16.28515625" customWidth="1"/>
    <col min="15102" max="15102" width="9.85546875" customWidth="1"/>
    <col min="15103" max="15103" width="15.7109375" customWidth="1"/>
    <col min="15104" max="15104" width="18.140625" customWidth="1"/>
    <col min="15105" max="15105" width="15.85546875" customWidth="1"/>
    <col min="15106" max="15106" width="17.5703125" customWidth="1"/>
    <col min="15356" max="15356" width="54.28515625" customWidth="1"/>
    <col min="15357" max="15357" width="16.28515625" customWidth="1"/>
    <col min="15358" max="15358" width="9.85546875" customWidth="1"/>
    <col min="15359" max="15359" width="15.7109375" customWidth="1"/>
    <col min="15360" max="15360" width="18.140625" customWidth="1"/>
    <col min="15361" max="15361" width="15.85546875" customWidth="1"/>
    <col min="15362" max="15362" width="17.5703125" customWidth="1"/>
    <col min="15612" max="15612" width="54.28515625" customWidth="1"/>
    <col min="15613" max="15613" width="16.28515625" customWidth="1"/>
    <col min="15614" max="15614" width="9.85546875" customWidth="1"/>
    <col min="15615" max="15615" width="15.7109375" customWidth="1"/>
    <col min="15616" max="15616" width="18.140625" customWidth="1"/>
    <col min="15617" max="15617" width="15.85546875" customWidth="1"/>
    <col min="15618" max="15618" width="17.5703125" customWidth="1"/>
    <col min="15868" max="15868" width="54.28515625" customWidth="1"/>
    <col min="15869" max="15869" width="16.28515625" customWidth="1"/>
    <col min="15870" max="15870" width="9.85546875" customWidth="1"/>
    <col min="15871" max="15871" width="15.7109375" customWidth="1"/>
    <col min="15872" max="15872" width="18.140625" customWidth="1"/>
    <col min="15873" max="15873" width="15.85546875" customWidth="1"/>
    <col min="15874" max="15874" width="17.5703125" customWidth="1"/>
    <col min="16124" max="16124" width="54.28515625" customWidth="1"/>
    <col min="16125" max="16125" width="16.28515625" customWidth="1"/>
    <col min="16126" max="16126" width="9.85546875" customWidth="1"/>
    <col min="16127" max="16127" width="15.7109375" customWidth="1"/>
    <col min="16128" max="16128" width="18.140625" customWidth="1"/>
    <col min="16129" max="16129" width="15.85546875" customWidth="1"/>
    <col min="16130" max="16130" width="17.5703125" customWidth="1"/>
  </cols>
  <sheetData>
    <row r="1" spans="1:5" ht="15.75" x14ac:dyDescent="0.25">
      <c r="A1" s="175" t="s">
        <v>40</v>
      </c>
      <c r="B1" s="175"/>
      <c r="C1" s="175"/>
      <c r="D1" s="175"/>
      <c r="E1" s="175"/>
    </row>
    <row r="2" spans="1:5" ht="15.75" x14ac:dyDescent="0.25">
      <c r="A2" s="175" t="s">
        <v>377</v>
      </c>
      <c r="B2" s="175"/>
      <c r="C2" s="175"/>
      <c r="D2" s="175"/>
      <c r="E2" s="175"/>
    </row>
    <row r="3" spans="1:5" ht="15.75" x14ac:dyDescent="0.25">
      <c r="A3" s="175" t="s">
        <v>405</v>
      </c>
      <c r="B3" s="175"/>
      <c r="C3" s="175"/>
      <c r="D3" s="175"/>
      <c r="E3" s="175"/>
    </row>
    <row r="4" spans="1:5" x14ac:dyDescent="0.25">
      <c r="A4" s="1"/>
      <c r="B4" s="1"/>
      <c r="C4" s="1"/>
      <c r="D4" s="1"/>
      <c r="E4" s="1"/>
    </row>
    <row r="5" spans="1:5" ht="48.75" customHeight="1" x14ac:dyDescent="0.25">
      <c r="A5" s="174" t="s">
        <v>400</v>
      </c>
      <c r="B5" s="174"/>
      <c r="C5" s="174"/>
      <c r="D5" s="174"/>
      <c r="E5" s="174"/>
    </row>
    <row r="6" spans="1:5" ht="15.75" x14ac:dyDescent="0.25">
      <c r="A6" s="2"/>
      <c r="B6" s="2"/>
      <c r="C6" s="2"/>
      <c r="D6" s="2"/>
      <c r="E6" s="2"/>
    </row>
    <row r="7" spans="1:5" ht="57.6" customHeight="1" x14ac:dyDescent="0.25">
      <c r="A7" s="3" t="s">
        <v>0</v>
      </c>
      <c r="B7" s="26" t="s">
        <v>38</v>
      </c>
      <c r="C7" s="4" t="s">
        <v>1</v>
      </c>
      <c r="D7" s="4" t="s">
        <v>2</v>
      </c>
      <c r="E7" s="5" t="s">
        <v>39</v>
      </c>
    </row>
    <row r="8" spans="1:5" ht="31.5" customHeight="1" x14ac:dyDescent="0.25">
      <c r="A8" s="6" t="s">
        <v>42</v>
      </c>
      <c r="B8" s="7">
        <v>850</v>
      </c>
      <c r="C8" s="4"/>
      <c r="D8" s="4"/>
      <c r="E8" s="28">
        <f>E9+E14+E28+E33+E41+E62+E100+E105+E127+E148+E153</f>
        <v>21174636.710000001</v>
      </c>
    </row>
    <row r="9" spans="1:5" ht="42.75" customHeight="1" x14ac:dyDescent="0.25">
      <c r="A9" s="29" t="s">
        <v>41</v>
      </c>
      <c r="B9" s="8"/>
      <c r="C9" s="31" t="s">
        <v>26</v>
      </c>
      <c r="D9" s="32"/>
      <c r="E9" s="54">
        <f>E10+E14+E18</f>
        <v>1014486.16</v>
      </c>
    </row>
    <row r="10" spans="1:5" ht="45.75" customHeight="1" x14ac:dyDescent="0.25">
      <c r="A10" s="30" t="s">
        <v>43</v>
      </c>
      <c r="B10" s="9"/>
      <c r="C10" s="33" t="s">
        <v>27</v>
      </c>
      <c r="D10" s="34"/>
      <c r="E10" s="55">
        <f>E11</f>
        <v>617143.6</v>
      </c>
    </row>
    <row r="11" spans="1:5" ht="64.5" customHeight="1" x14ac:dyDescent="0.25">
      <c r="A11" s="35" t="s">
        <v>44</v>
      </c>
      <c r="B11" s="11"/>
      <c r="C11" s="36" t="s">
        <v>28</v>
      </c>
      <c r="D11" s="37"/>
      <c r="E11" s="56">
        <f>E12</f>
        <v>617143.6</v>
      </c>
    </row>
    <row r="12" spans="1:5" ht="51" x14ac:dyDescent="0.25">
      <c r="A12" s="34" t="s">
        <v>45</v>
      </c>
      <c r="B12" s="10"/>
      <c r="C12" s="38" t="s">
        <v>46</v>
      </c>
      <c r="D12" s="34"/>
      <c r="E12" s="57">
        <f>E13</f>
        <v>617143.6</v>
      </c>
    </row>
    <row r="13" spans="1:5" ht="29.25" customHeight="1" x14ac:dyDescent="0.25">
      <c r="A13" s="39" t="s">
        <v>12</v>
      </c>
      <c r="B13" s="13"/>
      <c r="C13" s="40"/>
      <c r="D13" s="34">
        <v>500</v>
      </c>
      <c r="E13" s="58">
        <v>617143.6</v>
      </c>
    </row>
    <row r="14" spans="1:5" ht="45.75" customHeight="1" x14ac:dyDescent="0.25">
      <c r="A14" s="30" t="s">
        <v>47</v>
      </c>
      <c r="B14" s="9"/>
      <c r="C14" s="33" t="s">
        <v>130</v>
      </c>
      <c r="D14" s="40"/>
      <c r="E14" s="55">
        <f>E16</f>
        <v>327511.28000000003</v>
      </c>
    </row>
    <row r="15" spans="1:5" ht="30" customHeight="1" x14ac:dyDescent="0.25">
      <c r="A15" s="30" t="s">
        <v>48</v>
      </c>
      <c r="B15" s="9"/>
      <c r="C15" s="33" t="s">
        <v>131</v>
      </c>
      <c r="D15" s="40"/>
      <c r="E15" s="55">
        <f>E16</f>
        <v>327511.28000000003</v>
      </c>
    </row>
    <row r="16" spans="1:5" ht="65.25" customHeight="1" x14ac:dyDescent="0.25">
      <c r="A16" s="34" t="s">
        <v>49</v>
      </c>
      <c r="B16" s="11"/>
      <c r="C16" s="48" t="s">
        <v>132</v>
      </c>
      <c r="D16" s="40" t="s">
        <v>133</v>
      </c>
      <c r="E16" s="57">
        <f>E17</f>
        <v>327511.28000000003</v>
      </c>
    </row>
    <row r="17" spans="1:5" ht="31.5" customHeight="1" x14ac:dyDescent="0.25">
      <c r="A17" s="34" t="s">
        <v>12</v>
      </c>
      <c r="B17" s="16"/>
      <c r="C17" s="48" t="s">
        <v>133</v>
      </c>
      <c r="D17" s="40">
        <v>500</v>
      </c>
      <c r="E17" s="57">
        <v>327511.28000000003</v>
      </c>
    </row>
    <row r="18" spans="1:5" ht="31.5" customHeight="1" x14ac:dyDescent="0.25">
      <c r="A18" s="30" t="s">
        <v>50</v>
      </c>
      <c r="B18" s="17"/>
      <c r="C18" s="33" t="s">
        <v>134</v>
      </c>
      <c r="D18" s="40"/>
      <c r="E18" s="55">
        <f>E20</f>
        <v>69831.28</v>
      </c>
    </row>
    <row r="19" spans="1:5" ht="70.5" customHeight="1" x14ac:dyDescent="0.25">
      <c r="A19" s="30" t="s">
        <v>51</v>
      </c>
      <c r="B19" s="9"/>
      <c r="C19" s="33" t="s">
        <v>135</v>
      </c>
      <c r="D19" s="40"/>
      <c r="E19" s="55">
        <f>E20</f>
        <v>69831.28</v>
      </c>
    </row>
    <row r="20" spans="1:5" ht="49.5" customHeight="1" x14ac:dyDescent="0.25">
      <c r="A20" s="34" t="s">
        <v>52</v>
      </c>
      <c r="B20" s="11"/>
      <c r="C20" s="48" t="s">
        <v>136</v>
      </c>
      <c r="D20" s="40"/>
      <c r="E20" s="57">
        <f>E21</f>
        <v>69831.28</v>
      </c>
    </row>
    <row r="21" spans="1:5" ht="32.25" customHeight="1" x14ac:dyDescent="0.25">
      <c r="A21" s="39" t="s">
        <v>12</v>
      </c>
      <c r="B21" s="10"/>
      <c r="C21" s="40"/>
      <c r="D21" s="40">
        <v>500</v>
      </c>
      <c r="E21" s="57">
        <v>69831.28</v>
      </c>
    </row>
    <row r="22" spans="1:5" ht="31.5" customHeight="1" x14ac:dyDescent="0.25">
      <c r="A22" s="41" t="s">
        <v>53</v>
      </c>
      <c r="B22" s="59"/>
      <c r="C22" s="31" t="s">
        <v>3</v>
      </c>
      <c r="D22" s="47"/>
      <c r="E22" s="54">
        <f>E23</f>
        <v>91927.34</v>
      </c>
    </row>
    <row r="23" spans="1:5" ht="31.5" customHeight="1" x14ac:dyDescent="0.25">
      <c r="A23" s="30" t="s">
        <v>54</v>
      </c>
      <c r="B23" s="10"/>
      <c r="C23" s="33" t="s">
        <v>30</v>
      </c>
      <c r="D23" s="51"/>
      <c r="E23" s="55">
        <f>E25</f>
        <v>91927.34</v>
      </c>
    </row>
    <row r="24" spans="1:5" ht="31.5" customHeight="1" x14ac:dyDescent="0.25">
      <c r="A24" s="30" t="s">
        <v>55</v>
      </c>
      <c r="B24" s="18"/>
      <c r="C24" s="33" t="s">
        <v>31</v>
      </c>
      <c r="D24" s="51"/>
      <c r="E24" s="55">
        <f>E25</f>
        <v>91927.34</v>
      </c>
    </row>
    <row r="25" spans="1:5" ht="60.75" customHeight="1" x14ac:dyDescent="0.25">
      <c r="A25" s="34" t="s">
        <v>56</v>
      </c>
      <c r="B25" s="11"/>
      <c r="C25" s="48" t="s">
        <v>137</v>
      </c>
      <c r="D25" s="40"/>
      <c r="E25" s="57">
        <f>E26</f>
        <v>91927.34</v>
      </c>
    </row>
    <row r="26" spans="1:5" ht="48.75" customHeight="1" x14ac:dyDescent="0.25">
      <c r="A26" s="39" t="s">
        <v>12</v>
      </c>
      <c r="B26" s="10"/>
      <c r="C26" s="40"/>
      <c r="D26" s="40">
        <v>500</v>
      </c>
      <c r="E26" s="57">
        <v>91927.34</v>
      </c>
    </row>
    <row r="27" spans="1:5" ht="46.5" customHeight="1" x14ac:dyDescent="0.25">
      <c r="A27" s="29" t="s">
        <v>57</v>
      </c>
      <c r="B27" s="59"/>
      <c r="C27" s="31" t="s">
        <v>32</v>
      </c>
      <c r="D27" s="47"/>
      <c r="E27" s="54">
        <f>E28</f>
        <v>125578.20999999999</v>
      </c>
    </row>
    <row r="28" spans="1:5" ht="56.25" customHeight="1" x14ac:dyDescent="0.25">
      <c r="A28" s="37" t="s">
        <v>58</v>
      </c>
      <c r="B28" s="9"/>
      <c r="C28" s="36" t="s">
        <v>33</v>
      </c>
      <c r="D28" s="51" t="s">
        <v>133</v>
      </c>
      <c r="E28" s="55">
        <f>E29</f>
        <v>125578.20999999999</v>
      </c>
    </row>
    <row r="29" spans="1:5" ht="67.5" customHeight="1" x14ac:dyDescent="0.25">
      <c r="A29" s="37" t="s">
        <v>59</v>
      </c>
      <c r="B29" s="9"/>
      <c r="C29" s="36" t="s">
        <v>34</v>
      </c>
      <c r="D29" s="51"/>
      <c r="E29" s="55">
        <f>E30+E32</f>
        <v>125578.20999999999</v>
      </c>
    </row>
    <row r="30" spans="1:5" ht="54" customHeight="1" x14ac:dyDescent="0.25">
      <c r="A30" s="42" t="s">
        <v>60</v>
      </c>
      <c r="B30" s="11"/>
      <c r="C30" s="38" t="s">
        <v>138</v>
      </c>
      <c r="D30" s="40"/>
      <c r="E30" s="57">
        <f>E31</f>
        <v>85583.28</v>
      </c>
    </row>
    <row r="31" spans="1:5" ht="31.5" customHeight="1" x14ac:dyDescent="0.25">
      <c r="A31" s="42" t="s">
        <v>6</v>
      </c>
      <c r="B31" s="10"/>
      <c r="C31" s="52"/>
      <c r="D31" s="40">
        <v>200</v>
      </c>
      <c r="E31" s="57">
        <v>85583.28</v>
      </c>
    </row>
    <row r="32" spans="1:5" ht="48.75" customHeight="1" x14ac:dyDescent="0.25">
      <c r="A32" s="42" t="s">
        <v>61</v>
      </c>
      <c r="B32" s="17"/>
      <c r="C32" s="38" t="s">
        <v>139</v>
      </c>
      <c r="D32" s="40"/>
      <c r="E32" s="57">
        <f>E33</f>
        <v>39994.93</v>
      </c>
    </row>
    <row r="33" spans="1:5" ht="39.75" customHeight="1" x14ac:dyDescent="0.25">
      <c r="A33" s="42" t="s">
        <v>6</v>
      </c>
      <c r="B33" s="20"/>
      <c r="C33" s="52"/>
      <c r="D33" s="40">
        <v>200</v>
      </c>
      <c r="E33" s="57">
        <v>39994.93</v>
      </c>
    </row>
    <row r="34" spans="1:5" ht="63" customHeight="1" x14ac:dyDescent="0.25">
      <c r="A34" s="29" t="s">
        <v>62</v>
      </c>
      <c r="B34" s="8"/>
      <c r="C34" s="31" t="s">
        <v>35</v>
      </c>
      <c r="D34" s="47"/>
      <c r="E34" s="54">
        <f>E35</f>
        <v>516263.26</v>
      </c>
    </row>
    <row r="35" spans="1:5" ht="43.5" customHeight="1" x14ac:dyDescent="0.25">
      <c r="A35" s="30" t="s">
        <v>63</v>
      </c>
      <c r="B35" s="11"/>
      <c r="C35" s="33" t="s">
        <v>36</v>
      </c>
      <c r="D35" s="51"/>
      <c r="E35" s="55">
        <f>E40+E42+E36</f>
        <v>516263.26</v>
      </c>
    </row>
    <row r="36" spans="1:5" ht="38.25" customHeight="1" x14ac:dyDescent="0.25">
      <c r="A36" s="30" t="s">
        <v>64</v>
      </c>
      <c r="B36" s="16"/>
      <c r="C36" s="33" t="s">
        <v>140</v>
      </c>
      <c r="D36" s="51"/>
      <c r="E36" s="55">
        <f>E37</f>
        <v>171649.22</v>
      </c>
    </row>
    <row r="37" spans="1:5" ht="32.25" customHeight="1" x14ac:dyDescent="0.25">
      <c r="A37" s="34" t="s">
        <v>11</v>
      </c>
      <c r="B37" s="17"/>
      <c r="C37" s="48" t="s">
        <v>141</v>
      </c>
      <c r="D37" s="51"/>
      <c r="E37" s="57">
        <f>E38</f>
        <v>171649.22</v>
      </c>
    </row>
    <row r="38" spans="1:5" ht="32.25" customHeight="1" x14ac:dyDescent="0.25">
      <c r="A38" s="34" t="s">
        <v>6</v>
      </c>
      <c r="B38" s="11"/>
      <c r="C38" s="48"/>
      <c r="D38" s="40">
        <v>200</v>
      </c>
      <c r="E38" s="57">
        <v>171649.22</v>
      </c>
    </row>
    <row r="39" spans="1:5" ht="83.25" customHeight="1" x14ac:dyDescent="0.25">
      <c r="A39" s="30" t="s">
        <v>65</v>
      </c>
      <c r="B39" s="16"/>
      <c r="C39" s="33" t="s">
        <v>142</v>
      </c>
      <c r="D39" s="51"/>
      <c r="E39" s="55">
        <f>E40</f>
        <v>39220</v>
      </c>
    </row>
    <row r="40" spans="1:5" ht="32.25" customHeight="1" x14ac:dyDescent="0.25">
      <c r="A40" s="34" t="s">
        <v>11</v>
      </c>
      <c r="B40" s="17"/>
      <c r="C40" s="48" t="s">
        <v>143</v>
      </c>
      <c r="D40" s="51"/>
      <c r="E40" s="57">
        <f>E41</f>
        <v>39220</v>
      </c>
    </row>
    <row r="41" spans="1:5" ht="49.5" customHeight="1" x14ac:dyDescent="0.25">
      <c r="A41" s="34" t="s">
        <v>6</v>
      </c>
      <c r="B41" s="9"/>
      <c r="C41" s="48"/>
      <c r="D41" s="40">
        <v>200</v>
      </c>
      <c r="E41" s="57">
        <v>39220</v>
      </c>
    </row>
    <row r="42" spans="1:5" ht="63" customHeight="1" x14ac:dyDescent="0.25">
      <c r="A42" s="30" t="s">
        <v>66</v>
      </c>
      <c r="B42" s="9"/>
      <c r="C42" s="33" t="s">
        <v>144</v>
      </c>
      <c r="D42" s="51"/>
      <c r="E42" s="55">
        <f>E43</f>
        <v>305394.03999999998</v>
      </c>
    </row>
    <row r="43" spans="1:5" ht="36" customHeight="1" x14ac:dyDescent="0.25">
      <c r="A43" s="34" t="s">
        <v>11</v>
      </c>
      <c r="B43" s="11"/>
      <c r="C43" s="48" t="s">
        <v>145</v>
      </c>
      <c r="D43" s="40"/>
      <c r="E43" s="57">
        <f>E44</f>
        <v>305394.03999999998</v>
      </c>
    </row>
    <row r="44" spans="1:5" ht="46.5" customHeight="1" x14ac:dyDescent="0.25">
      <c r="A44" s="34" t="s">
        <v>6</v>
      </c>
      <c r="B44" s="21"/>
      <c r="C44" s="48"/>
      <c r="D44" s="40">
        <v>200</v>
      </c>
      <c r="E44" s="57">
        <v>305394.03999999998</v>
      </c>
    </row>
    <row r="45" spans="1:5" ht="48.75" customHeight="1" x14ac:dyDescent="0.25">
      <c r="A45" s="29" t="s">
        <v>67</v>
      </c>
      <c r="B45" s="60"/>
      <c r="C45" s="31" t="s">
        <v>146</v>
      </c>
      <c r="D45" s="47"/>
      <c r="E45" s="54">
        <f>E46+E53+E59</f>
        <v>3213122.6700000004</v>
      </c>
    </row>
    <row r="46" spans="1:5" ht="63.75" customHeight="1" x14ac:dyDescent="0.25">
      <c r="A46" s="43" t="s">
        <v>68</v>
      </c>
      <c r="B46" s="23"/>
      <c r="C46" s="51" t="s">
        <v>147</v>
      </c>
      <c r="D46" s="40" t="s">
        <v>133</v>
      </c>
      <c r="E46" s="57">
        <f>E47+E49+E51</f>
        <v>2758000</v>
      </c>
    </row>
    <row r="47" spans="1:5" ht="84.75" customHeight="1" x14ac:dyDescent="0.25">
      <c r="A47" s="45" t="s">
        <v>370</v>
      </c>
      <c r="B47" s="23"/>
      <c r="C47" s="40" t="s">
        <v>367</v>
      </c>
      <c r="D47" s="40"/>
      <c r="E47" s="57">
        <f>E48</f>
        <v>2647680</v>
      </c>
    </row>
    <row r="48" spans="1:5" ht="50.25" customHeight="1" x14ac:dyDescent="0.25">
      <c r="A48" s="42" t="s">
        <v>7</v>
      </c>
      <c r="B48" s="23"/>
      <c r="C48" s="51"/>
      <c r="D48" s="40">
        <v>800</v>
      </c>
      <c r="E48" s="57">
        <v>2647680</v>
      </c>
    </row>
    <row r="49" spans="1:5" ht="63.75" customHeight="1" x14ac:dyDescent="0.25">
      <c r="A49" s="45" t="s">
        <v>371</v>
      </c>
      <c r="B49" s="23"/>
      <c r="C49" s="40" t="s">
        <v>368</v>
      </c>
      <c r="D49" s="40"/>
      <c r="E49" s="57">
        <f>E50</f>
        <v>104804</v>
      </c>
    </row>
    <row r="50" spans="1:5" ht="35.25" customHeight="1" x14ac:dyDescent="0.25">
      <c r="A50" s="42" t="s">
        <v>7</v>
      </c>
      <c r="B50" s="23"/>
      <c r="C50" s="51"/>
      <c r="D50" s="40">
        <v>800</v>
      </c>
      <c r="E50" s="57">
        <v>104804</v>
      </c>
    </row>
    <row r="51" spans="1:5" ht="69" customHeight="1" x14ac:dyDescent="0.25">
      <c r="A51" s="45" t="s">
        <v>372</v>
      </c>
      <c r="B51" s="23"/>
      <c r="C51" s="40" t="s">
        <v>369</v>
      </c>
      <c r="D51" s="40"/>
      <c r="E51" s="57">
        <f>E52</f>
        <v>5516</v>
      </c>
    </row>
    <row r="52" spans="1:5" ht="39" customHeight="1" x14ac:dyDescent="0.25">
      <c r="A52" s="42" t="s">
        <v>7</v>
      </c>
      <c r="B52" s="23"/>
      <c r="C52" s="51"/>
      <c r="D52" s="40">
        <v>800</v>
      </c>
      <c r="E52" s="57">
        <v>5516</v>
      </c>
    </row>
    <row r="53" spans="1:5" ht="43.5" customHeight="1" x14ac:dyDescent="0.25">
      <c r="A53" s="44" t="s">
        <v>69</v>
      </c>
      <c r="B53" s="22"/>
      <c r="C53" s="51" t="s">
        <v>148</v>
      </c>
      <c r="D53" s="51"/>
      <c r="E53" s="55">
        <f>E54+E56</f>
        <v>20699.739999999998</v>
      </c>
    </row>
    <row r="54" spans="1:5" ht="63.75" customHeight="1" x14ac:dyDescent="0.25">
      <c r="A54" s="45" t="s">
        <v>70</v>
      </c>
      <c r="B54" s="21"/>
      <c r="C54" s="40" t="s">
        <v>149</v>
      </c>
      <c r="D54" s="40"/>
      <c r="E54" s="57">
        <f>E55</f>
        <v>8279.9</v>
      </c>
    </row>
    <row r="55" spans="1:5" ht="18" customHeight="1" x14ac:dyDescent="0.25">
      <c r="A55" s="45" t="s">
        <v>71</v>
      </c>
      <c r="B55" s="22"/>
      <c r="C55" s="40"/>
      <c r="D55" s="40">
        <v>300</v>
      </c>
      <c r="E55" s="57">
        <v>8279.9</v>
      </c>
    </row>
    <row r="56" spans="1:5" ht="59.25" customHeight="1" x14ac:dyDescent="0.25">
      <c r="A56" s="45" t="s">
        <v>72</v>
      </c>
      <c r="B56" s="9"/>
      <c r="C56" s="40" t="s">
        <v>150</v>
      </c>
      <c r="D56" s="40"/>
      <c r="E56" s="57">
        <f>E57</f>
        <v>12419.84</v>
      </c>
    </row>
    <row r="57" spans="1:5" ht="51" customHeight="1" x14ac:dyDescent="0.25">
      <c r="A57" s="45" t="s">
        <v>71</v>
      </c>
      <c r="B57" s="11"/>
      <c r="C57" s="40"/>
      <c r="D57" s="40">
        <v>300</v>
      </c>
      <c r="E57" s="57">
        <v>12419.84</v>
      </c>
    </row>
    <row r="58" spans="1:5" ht="51" customHeight="1" x14ac:dyDescent="0.25">
      <c r="A58" s="44" t="s">
        <v>73</v>
      </c>
      <c r="B58" s="11"/>
      <c r="C58" s="51" t="s">
        <v>376</v>
      </c>
      <c r="D58" s="40"/>
      <c r="E58" s="57">
        <f>E59</f>
        <v>434422.93</v>
      </c>
    </row>
    <row r="59" spans="1:5" ht="47.25" customHeight="1" x14ac:dyDescent="0.25">
      <c r="A59" s="45" t="s">
        <v>73</v>
      </c>
      <c r="B59" s="10"/>
      <c r="C59" s="40" t="s">
        <v>375</v>
      </c>
      <c r="D59" s="40"/>
      <c r="E59" s="57">
        <f>E60</f>
        <v>434422.93</v>
      </c>
    </row>
    <row r="60" spans="1:5" ht="47.25" customHeight="1" x14ac:dyDescent="0.25">
      <c r="A60" s="45" t="s">
        <v>71</v>
      </c>
      <c r="B60" s="10"/>
      <c r="C60" s="40"/>
      <c r="D60" s="40">
        <v>300</v>
      </c>
      <c r="E60" s="57">
        <v>434422.93</v>
      </c>
    </row>
    <row r="61" spans="1:5" ht="50.25" customHeight="1" x14ac:dyDescent="0.25">
      <c r="A61" s="29" t="s">
        <v>74</v>
      </c>
      <c r="B61" s="61"/>
      <c r="C61" s="31" t="s">
        <v>4</v>
      </c>
      <c r="D61" s="47"/>
      <c r="E61" s="54">
        <f>E62</f>
        <v>15566065.610000001</v>
      </c>
    </row>
    <row r="62" spans="1:5" ht="49.5" customHeight="1" x14ac:dyDescent="0.25">
      <c r="A62" s="30" t="s">
        <v>75</v>
      </c>
      <c r="B62" s="20"/>
      <c r="C62" s="33" t="s">
        <v>151</v>
      </c>
      <c r="D62" s="51"/>
      <c r="E62" s="55">
        <f>E63+E72</f>
        <v>15566065.610000001</v>
      </c>
    </row>
    <row r="63" spans="1:5" ht="63.75" customHeight="1" x14ac:dyDescent="0.25">
      <c r="A63" s="30" t="s">
        <v>76</v>
      </c>
      <c r="B63" s="20"/>
      <c r="C63" s="33" t="s">
        <v>5</v>
      </c>
      <c r="D63" s="51"/>
      <c r="E63" s="55">
        <f>E66+E70+E64+E68</f>
        <v>10965429.610000001</v>
      </c>
    </row>
    <row r="64" spans="1:5" ht="49.5" customHeight="1" x14ac:dyDescent="0.25">
      <c r="A64" s="34" t="s">
        <v>77</v>
      </c>
      <c r="B64" s="11"/>
      <c r="C64" s="48" t="s">
        <v>152</v>
      </c>
      <c r="D64" s="40"/>
      <c r="E64" s="57">
        <f>E65</f>
        <v>309281</v>
      </c>
    </row>
    <row r="65" spans="1:5" ht="30" customHeight="1" x14ac:dyDescent="0.25">
      <c r="A65" s="39" t="s">
        <v>6</v>
      </c>
      <c r="B65" s="16"/>
      <c r="C65" s="48"/>
      <c r="D65" s="40">
        <v>200</v>
      </c>
      <c r="E65" s="57">
        <v>309281</v>
      </c>
    </row>
    <row r="66" spans="1:5" ht="48" customHeight="1" x14ac:dyDescent="0.25">
      <c r="A66" s="34" t="s">
        <v>78</v>
      </c>
      <c r="B66" s="18"/>
      <c r="C66" s="48" t="s">
        <v>153</v>
      </c>
      <c r="D66" s="40"/>
      <c r="E66" s="57">
        <f>E67</f>
        <v>4717347.21</v>
      </c>
    </row>
    <row r="67" spans="1:5" ht="31.5" customHeight="1" x14ac:dyDescent="0.25">
      <c r="A67" s="39" t="s">
        <v>6</v>
      </c>
      <c r="B67" s="11"/>
      <c r="C67" s="40"/>
      <c r="D67" s="40">
        <v>200</v>
      </c>
      <c r="E67" s="57">
        <v>4717347.21</v>
      </c>
    </row>
    <row r="68" spans="1:5" ht="54" customHeight="1" x14ac:dyDescent="0.25">
      <c r="A68" s="39" t="s">
        <v>373</v>
      </c>
      <c r="B68" s="11"/>
      <c r="C68" s="48" t="s">
        <v>374</v>
      </c>
      <c r="D68" s="40"/>
      <c r="E68" s="57">
        <f>E69</f>
        <v>62462.400000000001</v>
      </c>
    </row>
    <row r="69" spans="1:5" ht="31.5" customHeight="1" x14ac:dyDescent="0.25">
      <c r="A69" s="39" t="s">
        <v>6</v>
      </c>
      <c r="B69" s="11"/>
      <c r="C69" s="40"/>
      <c r="D69" s="40">
        <v>200</v>
      </c>
      <c r="E69" s="57">
        <v>62462.400000000001</v>
      </c>
    </row>
    <row r="70" spans="1:5" ht="65.25" customHeight="1" x14ac:dyDescent="0.25">
      <c r="A70" s="39" t="s">
        <v>79</v>
      </c>
      <c r="B70" s="16"/>
      <c r="C70" s="40" t="s">
        <v>154</v>
      </c>
      <c r="D70" s="40"/>
      <c r="E70" s="57">
        <f>E71</f>
        <v>5876339</v>
      </c>
    </row>
    <row r="71" spans="1:5" ht="32.25" customHeight="1" x14ac:dyDescent="0.25">
      <c r="A71" s="39" t="s">
        <v>6</v>
      </c>
      <c r="B71" s="17"/>
      <c r="C71" s="40"/>
      <c r="D71" s="40">
        <v>200</v>
      </c>
      <c r="E71" s="57">
        <v>5876339</v>
      </c>
    </row>
    <row r="72" spans="1:5" ht="48.75" customHeight="1" x14ac:dyDescent="0.25">
      <c r="A72" s="43" t="s">
        <v>80</v>
      </c>
      <c r="B72" s="11"/>
      <c r="C72" s="51" t="s">
        <v>155</v>
      </c>
      <c r="D72" s="40"/>
      <c r="E72" s="55">
        <f>E73+E75</f>
        <v>4600636</v>
      </c>
    </row>
    <row r="73" spans="1:5" ht="48" customHeight="1" x14ac:dyDescent="0.25">
      <c r="A73" s="34" t="s">
        <v>81</v>
      </c>
      <c r="B73" s="24"/>
      <c r="C73" s="48" t="s">
        <v>156</v>
      </c>
      <c r="D73" s="40"/>
      <c r="E73" s="57">
        <f>E74</f>
        <v>2575593</v>
      </c>
    </row>
    <row r="74" spans="1:5" ht="32.25" customHeight="1" x14ac:dyDescent="0.25">
      <c r="A74" s="34" t="s">
        <v>6</v>
      </c>
      <c r="B74" s="17"/>
      <c r="C74" s="48"/>
      <c r="D74" s="40">
        <v>200</v>
      </c>
      <c r="E74" s="57">
        <v>2575593</v>
      </c>
    </row>
    <row r="75" spans="1:5" ht="53.25" customHeight="1" x14ac:dyDescent="0.25">
      <c r="A75" s="34" t="s">
        <v>398</v>
      </c>
      <c r="B75" s="17"/>
      <c r="C75" s="48" t="s">
        <v>399</v>
      </c>
      <c r="D75" s="40"/>
      <c r="E75" s="57">
        <f>E76</f>
        <v>2025043</v>
      </c>
    </row>
    <row r="76" spans="1:5" ht="32.25" customHeight="1" x14ac:dyDescent="0.25">
      <c r="A76" s="34" t="s">
        <v>6</v>
      </c>
      <c r="B76" s="17"/>
      <c r="C76" s="48"/>
      <c r="D76" s="40">
        <v>200</v>
      </c>
      <c r="E76" s="57">
        <v>2025043</v>
      </c>
    </row>
    <row r="77" spans="1:5" ht="51.75" customHeight="1" x14ac:dyDescent="0.25">
      <c r="A77" s="29" t="s">
        <v>82</v>
      </c>
      <c r="B77" s="8"/>
      <c r="C77" s="31" t="s">
        <v>8</v>
      </c>
      <c r="D77" s="47"/>
      <c r="E77" s="54">
        <f>E78</f>
        <v>369999.28</v>
      </c>
    </row>
    <row r="78" spans="1:5" ht="54" customHeight="1" x14ac:dyDescent="0.25">
      <c r="A78" s="30" t="s">
        <v>83</v>
      </c>
      <c r="B78" s="11"/>
      <c r="C78" s="33" t="s">
        <v>9</v>
      </c>
      <c r="D78" s="51"/>
      <c r="E78" s="55">
        <f>E80+E82</f>
        <v>369999.28</v>
      </c>
    </row>
    <row r="79" spans="1:5" ht="39" customHeight="1" x14ac:dyDescent="0.25">
      <c r="A79" s="30" t="s">
        <v>84</v>
      </c>
      <c r="B79" s="10"/>
      <c r="C79" s="33" t="s">
        <v>10</v>
      </c>
      <c r="D79" s="51"/>
      <c r="E79" s="55">
        <f>E80</f>
        <v>359999.28</v>
      </c>
    </row>
    <row r="80" spans="1:5" ht="42" customHeight="1" x14ac:dyDescent="0.25">
      <c r="A80" s="46" t="s">
        <v>85</v>
      </c>
      <c r="B80" s="17"/>
      <c r="C80" s="40" t="s">
        <v>157</v>
      </c>
      <c r="D80" s="40"/>
      <c r="E80" s="57">
        <f>E81</f>
        <v>359999.28</v>
      </c>
    </row>
    <row r="81" spans="1:5" ht="50.25" customHeight="1" x14ac:dyDescent="0.25">
      <c r="A81" s="34" t="s">
        <v>6</v>
      </c>
      <c r="B81" s="10"/>
      <c r="C81" s="48"/>
      <c r="D81" s="40">
        <v>200</v>
      </c>
      <c r="E81" s="57">
        <v>359999.28</v>
      </c>
    </row>
    <row r="82" spans="1:5" ht="50.25" customHeight="1" x14ac:dyDescent="0.25">
      <c r="A82" s="30" t="s">
        <v>388</v>
      </c>
      <c r="B82" s="10"/>
      <c r="C82" s="33" t="s">
        <v>386</v>
      </c>
      <c r="D82" s="51"/>
      <c r="E82" s="55">
        <f>E83</f>
        <v>10000</v>
      </c>
    </row>
    <row r="83" spans="1:5" ht="50.25" customHeight="1" x14ac:dyDescent="0.25">
      <c r="A83" s="34" t="s">
        <v>389</v>
      </c>
      <c r="B83" s="10"/>
      <c r="C83" s="48" t="s">
        <v>387</v>
      </c>
      <c r="D83" s="40"/>
      <c r="E83" s="57">
        <f>E84</f>
        <v>10000</v>
      </c>
    </row>
    <row r="84" spans="1:5" ht="50.25" customHeight="1" x14ac:dyDescent="0.25">
      <c r="A84" s="34" t="s">
        <v>6</v>
      </c>
      <c r="B84" s="10"/>
      <c r="C84" s="48"/>
      <c r="D84" s="40">
        <v>200</v>
      </c>
      <c r="E84" s="57">
        <v>10000</v>
      </c>
    </row>
    <row r="85" spans="1:5" ht="54" customHeight="1" x14ac:dyDescent="0.25">
      <c r="A85" s="41" t="s">
        <v>86</v>
      </c>
      <c r="B85" s="61"/>
      <c r="C85" s="47" t="s">
        <v>158</v>
      </c>
      <c r="D85" s="47"/>
      <c r="E85" s="54">
        <f>E87+E94+E97+E100+E103</f>
        <v>7899664.7699999996</v>
      </c>
    </row>
    <row r="86" spans="1:5" ht="47.25" customHeight="1" x14ac:dyDescent="0.25">
      <c r="A86" s="43" t="s">
        <v>87</v>
      </c>
      <c r="B86" s="25"/>
      <c r="C86" s="33" t="s">
        <v>159</v>
      </c>
      <c r="D86" s="51"/>
      <c r="E86" s="55">
        <f>E87+E97+E100+E103+E94</f>
        <v>7899664.7699999996</v>
      </c>
    </row>
    <row r="87" spans="1:5" ht="60" customHeight="1" x14ac:dyDescent="0.25">
      <c r="A87" s="43" t="s">
        <v>88</v>
      </c>
      <c r="B87" s="17"/>
      <c r="C87" s="33" t="s">
        <v>160</v>
      </c>
      <c r="D87" s="51"/>
      <c r="E87" s="55">
        <f>E90+E88+E92</f>
        <v>3125487.37</v>
      </c>
    </row>
    <row r="88" spans="1:5" ht="60" customHeight="1" x14ac:dyDescent="0.25">
      <c r="A88" s="39" t="s">
        <v>391</v>
      </c>
      <c r="B88" s="17"/>
      <c r="C88" s="48" t="s">
        <v>390</v>
      </c>
      <c r="D88" s="40"/>
      <c r="E88" s="57">
        <f>E89</f>
        <v>85359.66</v>
      </c>
    </row>
    <row r="89" spans="1:5" ht="60" customHeight="1" x14ac:dyDescent="0.25">
      <c r="A89" s="34" t="s">
        <v>6</v>
      </c>
      <c r="B89" s="17"/>
      <c r="C89" s="48"/>
      <c r="D89" s="40">
        <v>200</v>
      </c>
      <c r="E89" s="57">
        <v>85359.66</v>
      </c>
    </row>
    <row r="90" spans="1:5" ht="54" customHeight="1" x14ac:dyDescent="0.25">
      <c r="A90" s="39" t="s">
        <v>89</v>
      </c>
      <c r="B90" s="25"/>
      <c r="C90" s="40" t="s">
        <v>161</v>
      </c>
      <c r="D90" s="40"/>
      <c r="E90" s="57">
        <f>E91</f>
        <v>1460907.37</v>
      </c>
    </row>
    <row r="91" spans="1:5" ht="34.5" customHeight="1" x14ac:dyDescent="0.25">
      <c r="A91" s="34" t="s">
        <v>6</v>
      </c>
      <c r="B91" s="17"/>
      <c r="C91" s="48"/>
      <c r="D91" s="40">
        <v>200</v>
      </c>
      <c r="E91" s="57">
        <v>1460907.37</v>
      </c>
    </row>
    <row r="92" spans="1:5" ht="34.5" customHeight="1" x14ac:dyDescent="0.25">
      <c r="A92" s="34" t="s">
        <v>392</v>
      </c>
      <c r="B92" s="17"/>
      <c r="C92" s="48" t="s">
        <v>393</v>
      </c>
      <c r="D92" s="40"/>
      <c r="E92" s="57">
        <f>E93</f>
        <v>1579220.34</v>
      </c>
    </row>
    <row r="93" spans="1:5" ht="34.5" customHeight="1" x14ac:dyDescent="0.25">
      <c r="A93" s="34" t="s">
        <v>6</v>
      </c>
      <c r="B93" s="17"/>
      <c r="C93" s="48"/>
      <c r="D93" s="40">
        <v>200</v>
      </c>
      <c r="E93" s="57">
        <v>1579220.34</v>
      </c>
    </row>
    <row r="94" spans="1:5" ht="41.25" customHeight="1" x14ac:dyDescent="0.25">
      <c r="A94" s="30" t="s">
        <v>90</v>
      </c>
      <c r="B94" s="25"/>
      <c r="C94" s="33" t="s">
        <v>162</v>
      </c>
      <c r="D94" s="40"/>
      <c r="E94" s="55">
        <f>E96</f>
        <v>49908</v>
      </c>
    </row>
    <row r="95" spans="1:5" ht="34.5" customHeight="1" x14ac:dyDescent="0.25">
      <c r="A95" s="34" t="s">
        <v>91</v>
      </c>
      <c r="B95" s="17"/>
      <c r="C95" s="48" t="s">
        <v>365</v>
      </c>
      <c r="D95" s="40"/>
      <c r="E95" s="57">
        <f>E96</f>
        <v>49908</v>
      </c>
    </row>
    <row r="96" spans="1:5" ht="54" customHeight="1" x14ac:dyDescent="0.25">
      <c r="A96" s="34" t="s">
        <v>6</v>
      </c>
      <c r="B96" s="25"/>
      <c r="C96" s="48"/>
      <c r="D96" s="40">
        <v>200</v>
      </c>
      <c r="E96" s="57">
        <v>49908</v>
      </c>
    </row>
    <row r="97" spans="1:5" ht="34.5" customHeight="1" x14ac:dyDescent="0.25">
      <c r="A97" s="30" t="s">
        <v>92</v>
      </c>
      <c r="B97" s="17"/>
      <c r="C97" s="33" t="s">
        <v>163</v>
      </c>
      <c r="D97" s="40"/>
      <c r="E97" s="55">
        <f>E98</f>
        <v>810833.75</v>
      </c>
    </row>
    <row r="98" spans="1:5" ht="52.5" customHeight="1" x14ac:dyDescent="0.25">
      <c r="A98" s="42" t="s">
        <v>93</v>
      </c>
      <c r="B98" s="25"/>
      <c r="C98" s="38" t="s">
        <v>164</v>
      </c>
      <c r="D98" s="40"/>
      <c r="E98" s="57">
        <f>E99</f>
        <v>810833.75</v>
      </c>
    </row>
    <row r="99" spans="1:5" ht="34.5" customHeight="1" x14ac:dyDescent="0.25">
      <c r="A99" s="46" t="s">
        <v>6</v>
      </c>
      <c r="B99" s="17"/>
      <c r="C99" s="38"/>
      <c r="D99" s="40">
        <v>200</v>
      </c>
      <c r="E99" s="57">
        <v>810833.75</v>
      </c>
    </row>
    <row r="100" spans="1:5" ht="49.5" customHeight="1" x14ac:dyDescent="0.25">
      <c r="A100" s="30" t="s">
        <v>94</v>
      </c>
      <c r="B100" s="9"/>
      <c r="C100" s="33" t="s">
        <v>165</v>
      </c>
      <c r="D100" s="40"/>
      <c r="E100" s="55">
        <f>E101</f>
        <v>1662360</v>
      </c>
    </row>
    <row r="101" spans="1:5" ht="49.5" customHeight="1" x14ac:dyDescent="0.25">
      <c r="A101" s="34" t="s">
        <v>95</v>
      </c>
      <c r="B101" s="9"/>
      <c r="C101" s="48" t="s">
        <v>166</v>
      </c>
      <c r="D101" s="40"/>
      <c r="E101" s="57">
        <f>E102</f>
        <v>1662360</v>
      </c>
    </row>
    <row r="102" spans="1:5" ht="39.75" customHeight="1" x14ac:dyDescent="0.25">
      <c r="A102" s="34" t="s">
        <v>6</v>
      </c>
      <c r="B102" s="11"/>
      <c r="C102" s="48"/>
      <c r="D102" s="40">
        <v>200</v>
      </c>
      <c r="E102" s="57">
        <v>1662360</v>
      </c>
    </row>
    <row r="103" spans="1:5" ht="36" customHeight="1" x14ac:dyDescent="0.25">
      <c r="A103" s="30" t="s">
        <v>96</v>
      </c>
      <c r="B103" s="10"/>
      <c r="C103" s="33" t="s">
        <v>167</v>
      </c>
      <c r="D103" s="40"/>
      <c r="E103" s="55">
        <f>E104</f>
        <v>2251075.65</v>
      </c>
    </row>
    <row r="104" spans="1:5" ht="51" customHeight="1" x14ac:dyDescent="0.25">
      <c r="A104" s="34" t="s">
        <v>97</v>
      </c>
      <c r="B104" s="17"/>
      <c r="C104" s="48" t="s">
        <v>168</v>
      </c>
      <c r="D104" s="40"/>
      <c r="E104" s="57">
        <f>E105</f>
        <v>2251075.65</v>
      </c>
    </row>
    <row r="105" spans="1:5" ht="33.75" customHeight="1" x14ac:dyDescent="0.25">
      <c r="A105" s="34" t="s">
        <v>6</v>
      </c>
      <c r="B105" s="9"/>
      <c r="C105" s="48"/>
      <c r="D105" s="40">
        <v>200</v>
      </c>
      <c r="E105" s="57">
        <v>2251075.65</v>
      </c>
    </row>
    <row r="106" spans="1:5" ht="48" customHeight="1" x14ac:dyDescent="0.25">
      <c r="A106" s="29" t="s">
        <v>98</v>
      </c>
      <c r="B106" s="8"/>
      <c r="C106" s="31" t="s">
        <v>13</v>
      </c>
      <c r="D106" s="47"/>
      <c r="E106" s="54">
        <f>E107</f>
        <v>380354</v>
      </c>
    </row>
    <row r="107" spans="1:5" ht="48" customHeight="1" x14ac:dyDescent="0.25">
      <c r="A107" s="34" t="s">
        <v>99</v>
      </c>
      <c r="B107" s="11"/>
      <c r="C107" s="48" t="s">
        <v>14</v>
      </c>
      <c r="D107" s="40"/>
      <c r="E107" s="57">
        <f>E108</f>
        <v>380354</v>
      </c>
    </row>
    <row r="108" spans="1:5" ht="46.5" customHeight="1" x14ac:dyDescent="0.25">
      <c r="A108" s="34" t="s">
        <v>100</v>
      </c>
      <c r="B108" s="16"/>
      <c r="C108" s="48" t="s">
        <v>15</v>
      </c>
      <c r="D108" s="40"/>
      <c r="E108" s="57">
        <f>E109+E111+E113</f>
        <v>380354</v>
      </c>
    </row>
    <row r="109" spans="1:5" ht="49.5" customHeight="1" x14ac:dyDescent="0.25">
      <c r="A109" s="34" t="s">
        <v>394</v>
      </c>
      <c r="B109" s="11"/>
      <c r="C109" s="48" t="s">
        <v>395</v>
      </c>
      <c r="D109" s="40"/>
      <c r="E109" s="57">
        <f>E110</f>
        <v>3236</v>
      </c>
    </row>
    <row r="110" spans="1:5" ht="32.25" customHeight="1" x14ac:dyDescent="0.25">
      <c r="A110" s="39" t="s">
        <v>12</v>
      </c>
      <c r="B110" s="11"/>
      <c r="C110" s="48"/>
      <c r="D110" s="40">
        <v>500</v>
      </c>
      <c r="E110" s="57">
        <v>3236</v>
      </c>
    </row>
    <row r="111" spans="1:5" ht="82.5" customHeight="1" x14ac:dyDescent="0.25">
      <c r="A111" s="34" t="s">
        <v>101</v>
      </c>
      <c r="B111" s="11"/>
      <c r="C111" s="48" t="s">
        <v>169</v>
      </c>
      <c r="D111" s="40"/>
      <c r="E111" s="57">
        <f>E112</f>
        <v>348000</v>
      </c>
    </row>
    <row r="112" spans="1:5" ht="32.25" customHeight="1" x14ac:dyDescent="0.25">
      <c r="A112" s="39" t="s">
        <v>12</v>
      </c>
      <c r="B112" s="11"/>
      <c r="C112" s="48"/>
      <c r="D112" s="40">
        <v>500</v>
      </c>
      <c r="E112" s="57">
        <v>348000</v>
      </c>
    </row>
    <row r="113" spans="1:5" ht="74.25" customHeight="1" x14ac:dyDescent="0.25">
      <c r="A113" s="39" t="s">
        <v>396</v>
      </c>
      <c r="B113" s="11"/>
      <c r="C113" s="48" t="s">
        <v>397</v>
      </c>
      <c r="D113" s="40"/>
      <c r="E113" s="57">
        <f>E114</f>
        <v>29118</v>
      </c>
    </row>
    <row r="114" spans="1:5" ht="32.25" customHeight="1" x14ac:dyDescent="0.25">
      <c r="A114" s="39" t="s">
        <v>12</v>
      </c>
      <c r="B114" s="11"/>
      <c r="C114" s="48"/>
      <c r="D114" s="40">
        <v>500</v>
      </c>
      <c r="E114" s="57">
        <v>29118</v>
      </c>
    </row>
    <row r="115" spans="1:5" ht="49.5" customHeight="1" x14ac:dyDescent="0.25">
      <c r="A115" s="41" t="s">
        <v>102</v>
      </c>
      <c r="B115" s="19"/>
      <c r="C115" s="31" t="s">
        <v>16</v>
      </c>
      <c r="D115" s="47"/>
      <c r="E115" s="54">
        <f>E116</f>
        <v>8848726.2799999993</v>
      </c>
    </row>
    <row r="116" spans="1:5" ht="59.25" customHeight="1" x14ac:dyDescent="0.25">
      <c r="A116" s="39" t="s">
        <v>103</v>
      </c>
      <c r="B116" s="17"/>
      <c r="C116" s="48" t="s">
        <v>29</v>
      </c>
      <c r="D116" s="40"/>
      <c r="E116" s="57">
        <f>E117</f>
        <v>8848726.2799999993</v>
      </c>
    </row>
    <row r="117" spans="1:5" ht="47.25" customHeight="1" x14ac:dyDescent="0.25">
      <c r="A117" s="39" t="s">
        <v>104</v>
      </c>
      <c r="B117" s="11"/>
      <c r="C117" s="48" t="s">
        <v>170</v>
      </c>
      <c r="D117" s="40"/>
      <c r="E117" s="57">
        <f>E118</f>
        <v>8848726.2799999993</v>
      </c>
    </row>
    <row r="118" spans="1:5" ht="47.25" customHeight="1" x14ac:dyDescent="0.25">
      <c r="A118" s="34" t="s">
        <v>6</v>
      </c>
      <c r="B118" s="16"/>
      <c r="C118" s="48"/>
      <c r="D118" s="40">
        <v>200</v>
      </c>
      <c r="E118" s="57">
        <v>8848726.2799999993</v>
      </c>
    </row>
    <row r="119" spans="1:5" ht="66" customHeight="1" x14ac:dyDescent="0.25">
      <c r="A119" s="41" t="s">
        <v>105</v>
      </c>
      <c r="B119" s="61"/>
      <c r="C119" s="31" t="s">
        <v>17</v>
      </c>
      <c r="D119" s="47"/>
      <c r="E119" s="54">
        <f>E120</f>
        <v>148990</v>
      </c>
    </row>
    <row r="120" spans="1:5" ht="68.25" customHeight="1" x14ac:dyDescent="0.25">
      <c r="A120" s="39" t="s">
        <v>106</v>
      </c>
      <c r="B120" s="20"/>
      <c r="C120" s="48" t="s">
        <v>18</v>
      </c>
      <c r="D120" s="40"/>
      <c r="E120" s="57">
        <f>E121</f>
        <v>148990</v>
      </c>
    </row>
    <row r="121" spans="1:5" ht="46.5" customHeight="1" x14ac:dyDescent="0.25">
      <c r="A121" s="39" t="s">
        <v>107</v>
      </c>
      <c r="B121" s="11"/>
      <c r="C121" s="48" t="s">
        <v>19</v>
      </c>
      <c r="D121" s="40"/>
      <c r="E121" s="57">
        <f>E122</f>
        <v>148990</v>
      </c>
    </row>
    <row r="122" spans="1:5" ht="61.5" customHeight="1" x14ac:dyDescent="0.25">
      <c r="A122" s="39" t="s">
        <v>108</v>
      </c>
      <c r="B122" s="16"/>
      <c r="C122" s="48" t="s">
        <v>171</v>
      </c>
      <c r="D122" s="40"/>
      <c r="E122" s="57">
        <f>E123</f>
        <v>148990</v>
      </c>
    </row>
    <row r="123" spans="1:5" ht="33" customHeight="1" x14ac:dyDescent="0.25">
      <c r="A123" s="34" t="s">
        <v>6</v>
      </c>
      <c r="B123" s="17"/>
      <c r="C123" s="48" t="s">
        <v>133</v>
      </c>
      <c r="D123" s="40">
        <v>200</v>
      </c>
      <c r="E123" s="57">
        <v>148990</v>
      </c>
    </row>
    <row r="124" spans="1:5" ht="72.75" customHeight="1" x14ac:dyDescent="0.25">
      <c r="A124" s="29" t="s">
        <v>109</v>
      </c>
      <c r="B124" s="62"/>
      <c r="C124" s="31" t="s">
        <v>24</v>
      </c>
      <c r="D124" s="47"/>
      <c r="E124" s="54">
        <f>E125</f>
        <v>19989</v>
      </c>
    </row>
    <row r="125" spans="1:5" ht="67.5" customHeight="1" x14ac:dyDescent="0.25">
      <c r="A125" s="34" t="s">
        <v>110</v>
      </c>
      <c r="B125" s="16"/>
      <c r="C125" s="48" t="s">
        <v>25</v>
      </c>
      <c r="D125" s="40"/>
      <c r="E125" s="57">
        <f>E126</f>
        <v>19989</v>
      </c>
    </row>
    <row r="126" spans="1:5" ht="32.25" customHeight="1" x14ac:dyDescent="0.25">
      <c r="A126" s="34" t="s">
        <v>111</v>
      </c>
      <c r="B126" s="17"/>
      <c r="C126" s="48" t="s">
        <v>172</v>
      </c>
      <c r="D126" s="40"/>
      <c r="E126" s="57">
        <f>E127</f>
        <v>19989</v>
      </c>
    </row>
    <row r="127" spans="1:5" ht="49.5" customHeight="1" x14ac:dyDescent="0.25">
      <c r="A127" s="34" t="s">
        <v>6</v>
      </c>
      <c r="B127" s="20"/>
      <c r="C127" s="48"/>
      <c r="D127" s="40">
        <v>200</v>
      </c>
      <c r="E127" s="57">
        <v>19989</v>
      </c>
    </row>
    <row r="128" spans="1:5" ht="49.5" customHeight="1" x14ac:dyDescent="0.25">
      <c r="A128" s="166" t="s">
        <v>357</v>
      </c>
      <c r="B128" s="8"/>
      <c r="C128" s="47" t="s">
        <v>358</v>
      </c>
      <c r="D128" s="169"/>
      <c r="E128" s="54">
        <f>E129</f>
        <v>1000</v>
      </c>
    </row>
    <row r="129" spans="1:5" ht="49.5" customHeight="1" x14ac:dyDescent="0.25">
      <c r="A129" s="167" t="s">
        <v>359</v>
      </c>
      <c r="B129" s="20"/>
      <c r="C129" s="40" t="s">
        <v>360</v>
      </c>
      <c r="D129" s="40"/>
      <c r="E129" s="57">
        <f>E130</f>
        <v>1000</v>
      </c>
    </row>
    <row r="130" spans="1:5" ht="49.5" customHeight="1" x14ac:dyDescent="0.25">
      <c r="A130" s="167" t="s">
        <v>361</v>
      </c>
      <c r="B130" s="20"/>
      <c r="C130" s="40" t="s">
        <v>362</v>
      </c>
      <c r="D130" s="40"/>
      <c r="E130" s="57">
        <f>E131</f>
        <v>1000</v>
      </c>
    </row>
    <row r="131" spans="1:5" ht="49.5" customHeight="1" x14ac:dyDescent="0.25">
      <c r="A131" s="167" t="s">
        <v>363</v>
      </c>
      <c r="B131" s="20"/>
      <c r="C131" s="40" t="s">
        <v>364</v>
      </c>
      <c r="D131" s="40"/>
      <c r="E131" s="57">
        <f>E132</f>
        <v>1000</v>
      </c>
    </row>
    <row r="132" spans="1:5" ht="49.5" customHeight="1" x14ac:dyDescent="0.25">
      <c r="A132" s="167" t="s">
        <v>6</v>
      </c>
      <c r="B132" s="20"/>
      <c r="C132" s="40"/>
      <c r="D132" s="40">
        <v>200</v>
      </c>
      <c r="E132" s="57">
        <v>1000</v>
      </c>
    </row>
    <row r="133" spans="1:5" ht="48" customHeight="1" x14ac:dyDescent="0.25">
      <c r="A133" s="41" t="s">
        <v>20</v>
      </c>
      <c r="B133" s="8"/>
      <c r="C133" s="47" t="s">
        <v>173</v>
      </c>
      <c r="D133" s="47"/>
      <c r="E133" s="54">
        <f>E134+E137+E139+E141+E145+E149+E151+E153+E155+E157+E159+E161+E163+E165+E169+E167+E147</f>
        <v>7078037.9100000001</v>
      </c>
    </row>
    <row r="134" spans="1:5" ht="54" customHeight="1" x14ac:dyDescent="0.25">
      <c r="A134" s="39" t="s">
        <v>112</v>
      </c>
      <c r="B134" s="11"/>
      <c r="C134" s="40" t="s">
        <v>174</v>
      </c>
      <c r="D134" s="40"/>
      <c r="E134" s="57">
        <f>E135+E136</f>
        <v>59411</v>
      </c>
    </row>
    <row r="135" spans="1:5" ht="56.25" customHeight="1" x14ac:dyDescent="0.25">
      <c r="A135" s="39" t="s">
        <v>22</v>
      </c>
      <c r="B135" s="16"/>
      <c r="C135" s="40"/>
      <c r="D135" s="40">
        <v>100</v>
      </c>
      <c r="E135" s="57">
        <v>45701</v>
      </c>
    </row>
    <row r="136" spans="1:5" ht="33.75" customHeight="1" x14ac:dyDescent="0.25">
      <c r="A136" s="39" t="s">
        <v>6</v>
      </c>
      <c r="B136" s="17"/>
      <c r="C136" s="40"/>
      <c r="D136" s="40">
        <v>200</v>
      </c>
      <c r="E136" s="57">
        <v>13710</v>
      </c>
    </row>
    <row r="137" spans="1:5" ht="33.75" customHeight="1" x14ac:dyDescent="0.25">
      <c r="A137" s="39" t="s">
        <v>113</v>
      </c>
      <c r="B137" s="11"/>
      <c r="C137" s="40" t="s">
        <v>175</v>
      </c>
      <c r="D137" s="40"/>
      <c r="E137" s="57">
        <f>E138</f>
        <v>238636</v>
      </c>
    </row>
    <row r="138" spans="1:5" ht="62.25" customHeight="1" x14ac:dyDescent="0.25">
      <c r="A138" s="39" t="s">
        <v>22</v>
      </c>
      <c r="B138" s="16"/>
      <c r="C138" s="40"/>
      <c r="D138" s="40">
        <v>100</v>
      </c>
      <c r="E138" s="57">
        <v>238636</v>
      </c>
    </row>
    <row r="139" spans="1:5" ht="42.75" customHeight="1" x14ac:dyDescent="0.25">
      <c r="A139" s="34" t="s">
        <v>21</v>
      </c>
      <c r="B139" s="11"/>
      <c r="C139" s="48" t="s">
        <v>176</v>
      </c>
      <c r="D139" s="40"/>
      <c r="E139" s="57">
        <f>E140</f>
        <v>871063.33</v>
      </c>
    </row>
    <row r="140" spans="1:5" ht="67.5" customHeight="1" x14ac:dyDescent="0.25">
      <c r="A140" s="34" t="s">
        <v>22</v>
      </c>
      <c r="B140" s="16"/>
      <c r="C140" s="48"/>
      <c r="D140" s="40">
        <v>100</v>
      </c>
      <c r="E140" s="57">
        <v>871063.33</v>
      </c>
    </row>
    <row r="141" spans="1:5" ht="32.25" customHeight="1" x14ac:dyDescent="0.25">
      <c r="A141" s="34" t="s">
        <v>23</v>
      </c>
      <c r="B141" s="17"/>
      <c r="C141" s="53" t="s">
        <v>177</v>
      </c>
      <c r="D141" s="53"/>
      <c r="E141" s="58">
        <f>E142+E143+E144</f>
        <v>4584281.92</v>
      </c>
    </row>
    <row r="142" spans="1:5" ht="68.25" customHeight="1" x14ac:dyDescent="0.25">
      <c r="A142" s="42" t="s">
        <v>22</v>
      </c>
      <c r="B142" s="11"/>
      <c r="C142" s="38"/>
      <c r="D142" s="53">
        <v>100</v>
      </c>
      <c r="E142" s="58">
        <v>3750251.82</v>
      </c>
    </row>
    <row r="143" spans="1:5" ht="36" customHeight="1" x14ac:dyDescent="0.25">
      <c r="A143" s="46" t="s">
        <v>6</v>
      </c>
      <c r="B143" s="16"/>
      <c r="C143" s="53"/>
      <c r="D143" s="53">
        <v>200</v>
      </c>
      <c r="E143" s="58">
        <v>793954.75</v>
      </c>
    </row>
    <row r="144" spans="1:5" ht="36.75" customHeight="1" x14ac:dyDescent="0.25">
      <c r="A144" s="42" t="s">
        <v>7</v>
      </c>
      <c r="B144" s="17"/>
      <c r="C144" s="38"/>
      <c r="D144" s="53">
        <v>800</v>
      </c>
      <c r="E144" s="58">
        <v>40075.35</v>
      </c>
    </row>
    <row r="145" spans="1:5" ht="32.25" customHeight="1" x14ac:dyDescent="0.25">
      <c r="A145" s="42" t="s">
        <v>114</v>
      </c>
      <c r="B145" s="11"/>
      <c r="C145" s="38" t="s">
        <v>178</v>
      </c>
      <c r="D145" s="53"/>
      <c r="E145" s="58">
        <f>E146</f>
        <v>554947.27</v>
      </c>
    </row>
    <row r="146" spans="1:5" ht="32.25" customHeight="1" x14ac:dyDescent="0.25">
      <c r="A146" s="46" t="s">
        <v>6</v>
      </c>
      <c r="B146" s="16"/>
      <c r="C146" s="38"/>
      <c r="D146" s="53">
        <v>200</v>
      </c>
      <c r="E146" s="58">
        <v>554947.27</v>
      </c>
    </row>
    <row r="147" spans="1:5" ht="36.75" customHeight="1" x14ac:dyDescent="0.25">
      <c r="A147" s="46" t="s">
        <v>115</v>
      </c>
      <c r="B147" s="17"/>
      <c r="C147" s="38" t="s">
        <v>179</v>
      </c>
      <c r="D147" s="53"/>
      <c r="E147" s="58">
        <f>E148</f>
        <v>60000</v>
      </c>
    </row>
    <row r="148" spans="1:5" ht="51" customHeight="1" x14ac:dyDescent="0.25">
      <c r="A148" s="46" t="s">
        <v>6</v>
      </c>
      <c r="B148" s="20"/>
      <c r="C148" s="38"/>
      <c r="D148" s="53">
        <v>200</v>
      </c>
      <c r="E148" s="58">
        <v>60000</v>
      </c>
    </row>
    <row r="149" spans="1:5" ht="51" customHeight="1" x14ac:dyDescent="0.25">
      <c r="A149" s="34" t="s">
        <v>116</v>
      </c>
      <c r="B149" s="20"/>
      <c r="C149" s="38" t="s">
        <v>180</v>
      </c>
      <c r="D149" s="40"/>
      <c r="E149" s="57">
        <f>E150</f>
        <v>80672</v>
      </c>
    </row>
    <row r="150" spans="1:5" ht="33" customHeight="1" x14ac:dyDescent="0.25">
      <c r="A150" s="39" t="s">
        <v>12</v>
      </c>
      <c r="B150" s="11"/>
      <c r="C150" s="40"/>
      <c r="D150" s="40">
        <v>500</v>
      </c>
      <c r="E150" s="57">
        <v>80672</v>
      </c>
    </row>
    <row r="151" spans="1:5" ht="47.25" customHeight="1" x14ac:dyDescent="0.25">
      <c r="A151" s="39" t="s">
        <v>117</v>
      </c>
      <c r="B151" s="10"/>
      <c r="C151" s="40" t="s">
        <v>181</v>
      </c>
      <c r="D151" s="40"/>
      <c r="E151" s="57">
        <f>E152</f>
        <v>0</v>
      </c>
    </row>
    <row r="152" spans="1:5" ht="35.25" customHeight="1" x14ac:dyDescent="0.25">
      <c r="A152" s="42" t="s">
        <v>7</v>
      </c>
      <c r="B152" s="17"/>
      <c r="C152" s="40"/>
      <c r="D152" s="40">
        <v>800</v>
      </c>
      <c r="E152" s="57">
        <v>0</v>
      </c>
    </row>
    <row r="153" spans="1:5" ht="64.5" customHeight="1" x14ac:dyDescent="0.25">
      <c r="A153" s="42" t="s">
        <v>118</v>
      </c>
      <c r="B153" s="20"/>
      <c r="C153" s="38" t="s">
        <v>182</v>
      </c>
      <c r="D153" s="40"/>
      <c r="E153" s="57">
        <f>E154</f>
        <v>68355.87</v>
      </c>
    </row>
    <row r="154" spans="1:5" ht="33" customHeight="1" x14ac:dyDescent="0.25">
      <c r="A154" s="39" t="s">
        <v>12</v>
      </c>
      <c r="B154" s="9"/>
      <c r="C154" s="40"/>
      <c r="D154" s="40">
        <v>500</v>
      </c>
      <c r="E154" s="57">
        <v>68355.87</v>
      </c>
    </row>
    <row r="155" spans="1:5" ht="54.75" customHeight="1" x14ac:dyDescent="0.25">
      <c r="A155" s="42" t="s">
        <v>119</v>
      </c>
      <c r="B155" s="11"/>
      <c r="C155" s="38" t="s">
        <v>183</v>
      </c>
      <c r="D155" s="40"/>
      <c r="E155" s="57">
        <f>E156</f>
        <v>57587</v>
      </c>
    </row>
    <row r="156" spans="1:5" ht="31.5" customHeight="1" x14ac:dyDescent="0.25">
      <c r="A156" s="39" t="s">
        <v>12</v>
      </c>
      <c r="B156" s="11"/>
      <c r="C156" s="40"/>
      <c r="D156" s="40">
        <v>500</v>
      </c>
      <c r="E156" s="57">
        <v>57587</v>
      </c>
    </row>
    <row r="157" spans="1:5" ht="63" customHeight="1" x14ac:dyDescent="0.25">
      <c r="A157" s="42" t="s">
        <v>120</v>
      </c>
      <c r="B157" s="11"/>
      <c r="C157" s="38" t="s">
        <v>184</v>
      </c>
      <c r="D157" s="40"/>
      <c r="E157" s="57">
        <f>E158</f>
        <v>113188</v>
      </c>
    </row>
    <row r="158" spans="1:5" ht="28.5" customHeight="1" x14ac:dyDescent="0.25">
      <c r="A158" s="39" t="s">
        <v>12</v>
      </c>
      <c r="B158" s="10"/>
      <c r="C158" s="40"/>
      <c r="D158" s="40">
        <v>500</v>
      </c>
      <c r="E158" s="57">
        <v>113188</v>
      </c>
    </row>
    <row r="159" spans="1:5" ht="81" customHeight="1" x14ac:dyDescent="0.25">
      <c r="A159" s="39" t="s">
        <v>121</v>
      </c>
      <c r="B159" s="13"/>
      <c r="C159" s="38" t="s">
        <v>185</v>
      </c>
      <c r="D159" s="40"/>
      <c r="E159" s="57">
        <f>E160</f>
        <v>15886</v>
      </c>
    </row>
    <row r="160" spans="1:5" ht="31.5" customHeight="1" x14ac:dyDescent="0.25">
      <c r="A160" s="39" t="s">
        <v>12</v>
      </c>
      <c r="B160" s="9"/>
      <c r="C160" s="40"/>
      <c r="D160" s="40">
        <v>500</v>
      </c>
      <c r="E160" s="57">
        <v>15886</v>
      </c>
    </row>
    <row r="161" spans="1:5" ht="45" customHeight="1" x14ac:dyDescent="0.25">
      <c r="A161" s="39" t="s">
        <v>122</v>
      </c>
      <c r="B161" s="11"/>
      <c r="C161" s="38" t="s">
        <v>186</v>
      </c>
      <c r="D161" s="40"/>
      <c r="E161" s="57">
        <f>E162</f>
        <v>11915</v>
      </c>
    </row>
    <row r="162" spans="1:5" ht="31.5" customHeight="1" x14ac:dyDescent="0.25">
      <c r="A162" s="39" t="s">
        <v>12</v>
      </c>
      <c r="B162" s="10"/>
      <c r="C162" s="40"/>
      <c r="D162" s="40">
        <v>500</v>
      </c>
      <c r="E162" s="57">
        <v>11915</v>
      </c>
    </row>
    <row r="163" spans="1:5" ht="30" customHeight="1" x14ac:dyDescent="0.25">
      <c r="A163" s="39" t="s">
        <v>123</v>
      </c>
      <c r="B163" s="13"/>
      <c r="C163" s="40" t="s">
        <v>187</v>
      </c>
      <c r="D163" s="40"/>
      <c r="E163" s="57">
        <f>E164</f>
        <v>43480.04</v>
      </c>
    </row>
    <row r="164" spans="1:5" ht="30" customHeight="1" x14ac:dyDescent="0.25">
      <c r="A164" s="39" t="s">
        <v>124</v>
      </c>
      <c r="B164" s="11"/>
      <c r="C164" s="40"/>
      <c r="D164" s="40">
        <v>300</v>
      </c>
      <c r="E164" s="57">
        <v>43480.04</v>
      </c>
    </row>
    <row r="165" spans="1:5" ht="88.5" customHeight="1" x14ac:dyDescent="0.25">
      <c r="A165" s="39" t="s">
        <v>125</v>
      </c>
      <c r="B165" s="10"/>
      <c r="C165" s="40" t="s">
        <v>188</v>
      </c>
      <c r="D165" s="40"/>
      <c r="E165" s="57">
        <f>E166</f>
        <v>68261</v>
      </c>
    </row>
    <row r="166" spans="1:5" ht="30" customHeight="1" x14ac:dyDescent="0.25">
      <c r="A166" s="39" t="s">
        <v>12</v>
      </c>
      <c r="B166" s="13"/>
      <c r="C166" s="40"/>
      <c r="D166" s="40">
        <v>500</v>
      </c>
      <c r="E166" s="57">
        <v>68261</v>
      </c>
    </row>
    <row r="167" spans="1:5" ht="27.75" customHeight="1" x14ac:dyDescent="0.25">
      <c r="A167" s="39" t="s">
        <v>126</v>
      </c>
      <c r="B167" s="9"/>
      <c r="C167" s="40" t="s">
        <v>189</v>
      </c>
      <c r="D167" s="40"/>
      <c r="E167" s="57">
        <f>E168</f>
        <v>247833.48</v>
      </c>
    </row>
    <row r="168" spans="1:5" ht="32.25" customHeight="1" x14ac:dyDescent="0.25">
      <c r="A168" s="42" t="s">
        <v>7</v>
      </c>
      <c r="B168" s="11"/>
      <c r="C168" s="40"/>
      <c r="D168" s="40">
        <v>800</v>
      </c>
      <c r="E168" s="57">
        <v>247833.48</v>
      </c>
    </row>
    <row r="169" spans="1:5" ht="64.5" customHeight="1" x14ac:dyDescent="0.25">
      <c r="A169" s="39" t="s">
        <v>127</v>
      </c>
      <c r="B169" s="10"/>
      <c r="C169" s="40" t="s">
        <v>190</v>
      </c>
      <c r="D169" s="40"/>
      <c r="E169" s="57">
        <f>E170</f>
        <v>2520</v>
      </c>
    </row>
    <row r="170" spans="1:5" ht="30" customHeight="1" x14ac:dyDescent="0.25">
      <c r="A170" s="39" t="s">
        <v>12</v>
      </c>
      <c r="B170" s="13"/>
      <c r="C170" s="40"/>
      <c r="D170" s="40">
        <v>500</v>
      </c>
      <c r="E170" s="57">
        <v>2520</v>
      </c>
    </row>
    <row r="171" spans="1:5" ht="30" customHeight="1" x14ac:dyDescent="0.25">
      <c r="A171" s="49" t="s">
        <v>128</v>
      </c>
      <c r="B171" s="13"/>
      <c r="C171" s="12"/>
      <c r="D171" s="14"/>
      <c r="E171" s="15">
        <f>E133+E124+E119+E115+E106+E85+E77+E9+E22+E27+E34+E45+E61+E128</f>
        <v>45274204.49000001</v>
      </c>
    </row>
    <row r="172" spans="1:5" ht="30" customHeight="1" x14ac:dyDescent="0.25">
      <c r="A172" s="50" t="s">
        <v>129</v>
      </c>
      <c r="B172" s="13"/>
      <c r="C172" s="12"/>
      <c r="D172" s="14"/>
      <c r="E172" s="15">
        <f>E171-'исполнение доходов 2021'!C52</f>
        <v>-2690946.8399999887</v>
      </c>
    </row>
    <row r="177" spans="5:5" x14ac:dyDescent="0.25">
      <c r="E177" s="27"/>
    </row>
    <row r="178" spans="5:5" x14ac:dyDescent="0.25">
      <c r="E178" s="27"/>
    </row>
  </sheetData>
  <mergeCells count="4">
    <mergeCell ref="A5:E5"/>
    <mergeCell ref="A1:E1"/>
    <mergeCell ref="A2:E2"/>
    <mergeCell ref="A3:E3"/>
  </mergeCells>
  <pageMargins left="0.39370078740157483" right="0.27559055118110237" top="0.39370078740157483" bottom="0.11811023622047245" header="0.19685039370078741" footer="0.31496062992125984"/>
  <pageSetup paperSize="9" scale="90" orientation="portrait" r:id="rId1"/>
  <headerFooter>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activeCell="A4" sqref="A4:C4"/>
    </sheetView>
  </sheetViews>
  <sheetFormatPr defaultRowHeight="15" x14ac:dyDescent="0.25"/>
  <cols>
    <col min="1" max="1" width="27.28515625" customWidth="1"/>
    <col min="2" max="2" width="43.140625" customWidth="1"/>
    <col min="3" max="3" width="14.42578125" customWidth="1"/>
    <col min="4" max="4" width="0" hidden="1" customWidth="1"/>
  </cols>
  <sheetData>
    <row r="1" spans="1:4" ht="15" customHeight="1" x14ac:dyDescent="0.25">
      <c r="A1" s="177" t="s">
        <v>312</v>
      </c>
      <c r="B1" s="177"/>
      <c r="C1" s="177"/>
      <c r="D1" s="104"/>
    </row>
    <row r="2" spans="1:4" ht="15" customHeight="1" x14ac:dyDescent="0.25">
      <c r="A2" s="177" t="s">
        <v>377</v>
      </c>
      <c r="B2" s="177"/>
      <c r="C2" s="177"/>
      <c r="D2" s="104"/>
    </row>
    <row r="3" spans="1:4" ht="15" customHeight="1" x14ac:dyDescent="0.25">
      <c r="A3" s="177" t="s">
        <v>306</v>
      </c>
      <c r="B3" s="177"/>
      <c r="C3" s="177"/>
      <c r="D3" s="104"/>
    </row>
    <row r="4" spans="1:4" ht="15" customHeight="1" x14ac:dyDescent="0.25">
      <c r="A4" s="177" t="s">
        <v>404</v>
      </c>
      <c r="B4" s="177"/>
      <c r="C4" s="177"/>
      <c r="D4" s="104"/>
    </row>
    <row r="5" spans="1:4" ht="15" customHeight="1" x14ac:dyDescent="0.25">
      <c r="A5" s="117" t="s">
        <v>133</v>
      </c>
      <c r="B5" s="177"/>
      <c r="C5" s="177"/>
      <c r="D5" s="117"/>
    </row>
    <row r="6" spans="1:4" x14ac:dyDescent="0.25">
      <c r="A6" s="104"/>
      <c r="B6" s="104"/>
      <c r="C6" s="177"/>
      <c r="D6" s="177"/>
    </row>
    <row r="7" spans="1:4" x14ac:dyDescent="0.25">
      <c r="A7" s="176" t="s">
        <v>258</v>
      </c>
      <c r="B7" s="176"/>
      <c r="C7" s="176"/>
      <c r="D7" s="104"/>
    </row>
    <row r="8" spans="1:4" x14ac:dyDescent="0.25">
      <c r="A8" s="176" t="s">
        <v>313</v>
      </c>
      <c r="B8" s="176"/>
      <c r="C8" s="176"/>
      <c r="D8" s="104"/>
    </row>
    <row r="9" spans="1:4" x14ac:dyDescent="0.25">
      <c r="A9" s="176" t="s">
        <v>401</v>
      </c>
      <c r="B9" s="176"/>
      <c r="C9" s="176"/>
      <c r="D9" s="104"/>
    </row>
    <row r="10" spans="1:4" x14ac:dyDescent="0.25">
      <c r="A10" s="104"/>
      <c r="B10" s="104"/>
      <c r="C10" s="104"/>
      <c r="D10" s="104"/>
    </row>
    <row r="11" spans="1:4" ht="35.25" customHeight="1" x14ac:dyDescent="0.25">
      <c r="A11" s="118" t="s">
        <v>259</v>
      </c>
      <c r="B11" s="118" t="s">
        <v>314</v>
      </c>
      <c r="C11" s="119" t="s">
        <v>337</v>
      </c>
      <c r="D11" s="120"/>
    </row>
    <row r="12" spans="1:4" ht="48" customHeight="1" x14ac:dyDescent="0.25">
      <c r="A12" s="121" t="s">
        <v>315</v>
      </c>
      <c r="B12" s="122" t="s">
        <v>260</v>
      </c>
      <c r="C12" s="123">
        <f>C13</f>
        <v>0</v>
      </c>
      <c r="D12" s="124"/>
    </row>
    <row r="13" spans="1:4" ht="63" customHeight="1" x14ac:dyDescent="0.25">
      <c r="A13" s="125" t="s">
        <v>316</v>
      </c>
      <c r="B13" s="126" t="s">
        <v>317</v>
      </c>
      <c r="C13" s="127">
        <f>C14</f>
        <v>0</v>
      </c>
      <c r="D13" s="128"/>
    </row>
    <row r="14" spans="1:4" ht="63" customHeight="1" x14ac:dyDescent="0.25">
      <c r="A14" s="125" t="s">
        <v>318</v>
      </c>
      <c r="B14" s="129" t="s">
        <v>319</v>
      </c>
      <c r="C14" s="127">
        <f>C15</f>
        <v>0</v>
      </c>
      <c r="D14" s="130"/>
    </row>
    <row r="15" spans="1:4" ht="63" customHeight="1" x14ac:dyDescent="0.25">
      <c r="A15" s="131" t="s">
        <v>320</v>
      </c>
      <c r="B15" s="132" t="s">
        <v>321</v>
      </c>
      <c r="C15" s="127">
        <v>0</v>
      </c>
      <c r="D15" s="128"/>
    </row>
    <row r="16" spans="1:4" ht="29.25" x14ac:dyDescent="0.25">
      <c r="A16" s="121" t="s">
        <v>322</v>
      </c>
      <c r="B16" s="122" t="s">
        <v>323</v>
      </c>
      <c r="C16" s="123">
        <f>C18-C17</f>
        <v>-2690946.8399999961</v>
      </c>
      <c r="D16" s="124"/>
    </row>
    <row r="17" spans="1:4" ht="30" x14ac:dyDescent="0.25">
      <c r="A17" s="133" t="s">
        <v>324</v>
      </c>
      <c r="B17" s="134" t="s">
        <v>325</v>
      </c>
      <c r="C17" s="135">
        <f>'исполнение доходов 2021'!C52</f>
        <v>47965151.329999998</v>
      </c>
      <c r="D17" s="136"/>
    </row>
    <row r="18" spans="1:4" ht="47.25" customHeight="1" x14ac:dyDescent="0.25">
      <c r="A18" s="133" t="s">
        <v>326</v>
      </c>
      <c r="B18" s="134" t="s">
        <v>327</v>
      </c>
      <c r="C18" s="135">
        <f>'целев.статьи 2021'!D169</f>
        <v>45274204.490000002</v>
      </c>
      <c r="D18" s="136"/>
    </row>
    <row r="19" spans="1:4" x14ac:dyDescent="0.25">
      <c r="A19" s="137"/>
      <c r="B19" s="138" t="s">
        <v>261</v>
      </c>
      <c r="C19" s="139">
        <f>C12+C16</f>
        <v>-2690946.8399999961</v>
      </c>
      <c r="D19" s="140"/>
    </row>
    <row r="20" spans="1:4" ht="46.5" customHeight="1" x14ac:dyDescent="0.25"/>
    <row r="21" spans="1:4" ht="64.5" customHeight="1" x14ac:dyDescent="0.25"/>
    <row r="22" spans="1:4" ht="33" customHeight="1" x14ac:dyDescent="0.25"/>
    <row r="23" spans="1:4" ht="35.25" customHeight="1" x14ac:dyDescent="0.25"/>
    <row r="24" spans="1:4" ht="47.25" customHeight="1" x14ac:dyDescent="0.25"/>
    <row r="25" spans="1:4" ht="32.25" customHeight="1" x14ac:dyDescent="0.25"/>
  </sheetData>
  <mergeCells count="9">
    <mergeCell ref="A8:C8"/>
    <mergeCell ref="A9:C9"/>
    <mergeCell ref="A1:C1"/>
    <mergeCell ref="A2:C2"/>
    <mergeCell ref="A3:C3"/>
    <mergeCell ref="A4:C4"/>
    <mergeCell ref="A7:C7"/>
    <mergeCell ref="B5:C5"/>
    <mergeCell ref="C6:D6"/>
  </mergeCells>
  <pageMargins left="0.74803149606299213" right="0.39370078740157483" top="0.39370078740157483" bottom="0.19685039370078741"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B4" sqref="B4:C4"/>
    </sheetView>
  </sheetViews>
  <sheetFormatPr defaultRowHeight="15" x14ac:dyDescent="0.25"/>
  <cols>
    <col min="2" max="2" width="58.5703125" customWidth="1"/>
    <col min="3" max="3" width="16.5703125" customWidth="1"/>
  </cols>
  <sheetData>
    <row r="1" spans="1:3" x14ac:dyDescent="0.25">
      <c r="A1" s="177" t="s">
        <v>256</v>
      </c>
      <c r="B1" s="177"/>
      <c r="C1" s="177"/>
    </row>
    <row r="2" spans="1:3" x14ac:dyDescent="0.25">
      <c r="A2" s="177" t="s">
        <v>377</v>
      </c>
      <c r="B2" s="177"/>
      <c r="C2" s="177"/>
    </row>
    <row r="3" spans="1:3" x14ac:dyDescent="0.25">
      <c r="A3" s="177" t="s">
        <v>306</v>
      </c>
      <c r="B3" s="177"/>
      <c r="C3" s="177"/>
    </row>
    <row r="4" spans="1:3" x14ac:dyDescent="0.25">
      <c r="A4" s="103" t="s">
        <v>133</v>
      </c>
      <c r="B4" s="177" t="s">
        <v>405</v>
      </c>
      <c r="C4" s="177"/>
    </row>
    <row r="5" spans="1:3" x14ac:dyDescent="0.25">
      <c r="A5" s="180"/>
      <c r="B5" s="180"/>
      <c r="C5" s="180"/>
    </row>
    <row r="6" spans="1:3" x14ac:dyDescent="0.25">
      <c r="A6" s="181" t="s">
        <v>307</v>
      </c>
      <c r="B6" s="181"/>
      <c r="C6" s="181"/>
    </row>
    <row r="7" spans="1:3" x14ac:dyDescent="0.25">
      <c r="A7" s="181" t="s">
        <v>402</v>
      </c>
      <c r="B7" s="181"/>
      <c r="C7" s="181"/>
    </row>
    <row r="8" spans="1:3" x14ac:dyDescent="0.25">
      <c r="A8" s="104"/>
      <c r="B8" s="104"/>
      <c r="C8" s="104"/>
    </row>
    <row r="9" spans="1:3" ht="31.5" customHeight="1" x14ac:dyDescent="0.25">
      <c r="A9" s="105" t="s">
        <v>308</v>
      </c>
      <c r="B9" s="105" t="s">
        <v>309</v>
      </c>
      <c r="C9" s="105" t="s">
        <v>310</v>
      </c>
    </row>
    <row r="10" spans="1:3" ht="50.25" customHeight="1" x14ac:dyDescent="0.25">
      <c r="A10" s="106">
        <v>1</v>
      </c>
      <c r="B10" s="107" t="s">
        <v>119</v>
      </c>
      <c r="C10" s="108">
        <v>385098.28</v>
      </c>
    </row>
    <row r="11" spans="1:3" ht="48.75" customHeight="1" x14ac:dyDescent="0.25">
      <c r="A11" s="106">
        <v>2</v>
      </c>
      <c r="B11" s="107" t="s">
        <v>120</v>
      </c>
      <c r="C11" s="108">
        <v>730331.6</v>
      </c>
    </row>
    <row r="12" spans="1:3" ht="63.75" customHeight="1" x14ac:dyDescent="0.25">
      <c r="A12" s="106">
        <v>3</v>
      </c>
      <c r="B12" s="107" t="s">
        <v>121</v>
      </c>
      <c r="C12" s="108">
        <v>107813.34</v>
      </c>
    </row>
    <row r="13" spans="1:3" ht="53.25" customHeight="1" x14ac:dyDescent="0.25">
      <c r="A13" s="106">
        <v>4</v>
      </c>
      <c r="B13" s="107" t="s">
        <v>122</v>
      </c>
      <c r="C13" s="108">
        <v>81746.28</v>
      </c>
    </row>
    <row r="14" spans="1:3" ht="63.75" customHeight="1" x14ac:dyDescent="0.25">
      <c r="A14" s="106">
        <v>5</v>
      </c>
      <c r="B14" s="107" t="s">
        <v>116</v>
      </c>
      <c r="C14" s="108">
        <v>80672</v>
      </c>
    </row>
    <row r="15" spans="1:3" ht="58.5" customHeight="1" x14ac:dyDescent="0.25">
      <c r="A15" s="109">
        <v>6</v>
      </c>
      <c r="B15" s="110" t="s">
        <v>118</v>
      </c>
      <c r="C15" s="108">
        <v>68355.87</v>
      </c>
    </row>
    <row r="16" spans="1:3" ht="92.25" customHeight="1" x14ac:dyDescent="0.25">
      <c r="A16" s="111">
        <v>7</v>
      </c>
      <c r="B16" s="112" t="s">
        <v>311</v>
      </c>
      <c r="C16" s="113">
        <v>416261</v>
      </c>
    </row>
    <row r="17" spans="1:3" ht="96" customHeight="1" x14ac:dyDescent="0.25">
      <c r="A17" s="114">
        <v>8</v>
      </c>
      <c r="B17" s="115" t="s">
        <v>127</v>
      </c>
      <c r="C17" s="113">
        <v>2520</v>
      </c>
    </row>
    <row r="18" spans="1:3" x14ac:dyDescent="0.25">
      <c r="A18" s="178" t="s">
        <v>128</v>
      </c>
      <c r="B18" s="179"/>
      <c r="C18" s="116">
        <f>SUM(C10:C17)</f>
        <v>1872798.37</v>
      </c>
    </row>
    <row r="19" spans="1:3" x14ac:dyDescent="0.25">
      <c r="A19" s="104"/>
      <c r="B19" s="104"/>
      <c r="C19" s="104"/>
    </row>
  </sheetData>
  <mergeCells count="8">
    <mergeCell ref="A18:B18"/>
    <mergeCell ref="A1:C1"/>
    <mergeCell ref="A2:C2"/>
    <mergeCell ref="A3:C3"/>
    <mergeCell ref="B4:C4"/>
    <mergeCell ref="A5:C5"/>
    <mergeCell ref="A6:C6"/>
    <mergeCell ref="A7:C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tabSelected="1" workbookViewId="0">
      <selection activeCell="D37" sqref="D37"/>
    </sheetView>
  </sheetViews>
  <sheetFormatPr defaultRowHeight="12.75" x14ac:dyDescent="0.2"/>
  <cols>
    <col min="1" max="1" width="9.140625" style="141"/>
    <col min="2" max="2" width="61.28515625" style="141" customWidth="1"/>
    <col min="3" max="3" width="15.28515625" style="141" customWidth="1"/>
    <col min="4" max="257" width="9.140625" style="141"/>
    <col min="258" max="258" width="61.28515625" style="141" customWidth="1"/>
    <col min="259" max="259" width="15.28515625" style="141" customWidth="1"/>
    <col min="260" max="513" width="9.140625" style="141"/>
    <col min="514" max="514" width="61.28515625" style="141" customWidth="1"/>
    <col min="515" max="515" width="15.28515625" style="141" customWidth="1"/>
    <col min="516" max="769" width="9.140625" style="141"/>
    <col min="770" max="770" width="61.28515625" style="141" customWidth="1"/>
    <col min="771" max="771" width="15.28515625" style="141" customWidth="1"/>
    <col min="772" max="1025" width="9.140625" style="141"/>
    <col min="1026" max="1026" width="61.28515625" style="141" customWidth="1"/>
    <col min="1027" max="1027" width="15.28515625" style="141" customWidth="1"/>
    <col min="1028" max="1281" width="9.140625" style="141"/>
    <col min="1282" max="1282" width="61.28515625" style="141" customWidth="1"/>
    <col min="1283" max="1283" width="15.28515625" style="141" customWidth="1"/>
    <col min="1284" max="1537" width="9.140625" style="141"/>
    <col min="1538" max="1538" width="61.28515625" style="141" customWidth="1"/>
    <col min="1539" max="1539" width="15.28515625" style="141" customWidth="1"/>
    <col min="1540" max="1793" width="9.140625" style="141"/>
    <col min="1794" max="1794" width="61.28515625" style="141" customWidth="1"/>
    <col min="1795" max="1795" width="15.28515625" style="141" customWidth="1"/>
    <col min="1796" max="2049" width="9.140625" style="141"/>
    <col min="2050" max="2050" width="61.28515625" style="141" customWidth="1"/>
    <col min="2051" max="2051" width="15.28515625" style="141" customWidth="1"/>
    <col min="2052" max="2305" width="9.140625" style="141"/>
    <col min="2306" max="2306" width="61.28515625" style="141" customWidth="1"/>
    <col min="2307" max="2307" width="15.28515625" style="141" customWidth="1"/>
    <col min="2308" max="2561" width="9.140625" style="141"/>
    <col min="2562" max="2562" width="61.28515625" style="141" customWidth="1"/>
    <col min="2563" max="2563" width="15.28515625" style="141" customWidth="1"/>
    <col min="2564" max="2817" width="9.140625" style="141"/>
    <col min="2818" max="2818" width="61.28515625" style="141" customWidth="1"/>
    <col min="2819" max="2819" width="15.28515625" style="141" customWidth="1"/>
    <col min="2820" max="3073" width="9.140625" style="141"/>
    <col min="3074" max="3074" width="61.28515625" style="141" customWidth="1"/>
    <col min="3075" max="3075" width="15.28515625" style="141" customWidth="1"/>
    <col min="3076" max="3329" width="9.140625" style="141"/>
    <col min="3330" max="3330" width="61.28515625" style="141" customWidth="1"/>
    <col min="3331" max="3331" width="15.28515625" style="141" customWidth="1"/>
    <col min="3332" max="3585" width="9.140625" style="141"/>
    <col min="3586" max="3586" width="61.28515625" style="141" customWidth="1"/>
    <col min="3587" max="3587" width="15.28515625" style="141" customWidth="1"/>
    <col min="3588" max="3841" width="9.140625" style="141"/>
    <col min="3842" max="3842" width="61.28515625" style="141" customWidth="1"/>
    <col min="3843" max="3843" width="15.28515625" style="141" customWidth="1"/>
    <col min="3844" max="4097" width="9.140625" style="141"/>
    <col min="4098" max="4098" width="61.28515625" style="141" customWidth="1"/>
    <col min="4099" max="4099" width="15.28515625" style="141" customWidth="1"/>
    <col min="4100" max="4353" width="9.140625" style="141"/>
    <col min="4354" max="4354" width="61.28515625" style="141" customWidth="1"/>
    <col min="4355" max="4355" width="15.28515625" style="141" customWidth="1"/>
    <col min="4356" max="4609" width="9.140625" style="141"/>
    <col min="4610" max="4610" width="61.28515625" style="141" customWidth="1"/>
    <col min="4611" max="4611" width="15.28515625" style="141" customWidth="1"/>
    <col min="4612" max="4865" width="9.140625" style="141"/>
    <col min="4866" max="4866" width="61.28515625" style="141" customWidth="1"/>
    <col min="4867" max="4867" width="15.28515625" style="141" customWidth="1"/>
    <col min="4868" max="5121" width="9.140625" style="141"/>
    <col min="5122" max="5122" width="61.28515625" style="141" customWidth="1"/>
    <col min="5123" max="5123" width="15.28515625" style="141" customWidth="1"/>
    <col min="5124" max="5377" width="9.140625" style="141"/>
    <col min="5378" max="5378" width="61.28515625" style="141" customWidth="1"/>
    <col min="5379" max="5379" width="15.28515625" style="141" customWidth="1"/>
    <col min="5380" max="5633" width="9.140625" style="141"/>
    <col min="5634" max="5634" width="61.28515625" style="141" customWidth="1"/>
    <col min="5635" max="5635" width="15.28515625" style="141" customWidth="1"/>
    <col min="5636" max="5889" width="9.140625" style="141"/>
    <col min="5890" max="5890" width="61.28515625" style="141" customWidth="1"/>
    <col min="5891" max="5891" width="15.28515625" style="141" customWidth="1"/>
    <col min="5892" max="6145" width="9.140625" style="141"/>
    <col min="6146" max="6146" width="61.28515625" style="141" customWidth="1"/>
    <col min="6147" max="6147" width="15.28515625" style="141" customWidth="1"/>
    <col min="6148" max="6401" width="9.140625" style="141"/>
    <col min="6402" max="6402" width="61.28515625" style="141" customWidth="1"/>
    <col min="6403" max="6403" width="15.28515625" style="141" customWidth="1"/>
    <col min="6404" max="6657" width="9.140625" style="141"/>
    <col min="6658" max="6658" width="61.28515625" style="141" customWidth="1"/>
    <col min="6659" max="6659" width="15.28515625" style="141" customWidth="1"/>
    <col min="6660" max="6913" width="9.140625" style="141"/>
    <col min="6914" max="6914" width="61.28515625" style="141" customWidth="1"/>
    <col min="6915" max="6915" width="15.28515625" style="141" customWidth="1"/>
    <col min="6916" max="7169" width="9.140625" style="141"/>
    <col min="7170" max="7170" width="61.28515625" style="141" customWidth="1"/>
    <col min="7171" max="7171" width="15.28515625" style="141" customWidth="1"/>
    <col min="7172" max="7425" width="9.140625" style="141"/>
    <col min="7426" max="7426" width="61.28515625" style="141" customWidth="1"/>
    <col min="7427" max="7427" width="15.28515625" style="141" customWidth="1"/>
    <col min="7428" max="7681" width="9.140625" style="141"/>
    <col min="7682" max="7682" width="61.28515625" style="141" customWidth="1"/>
    <col min="7683" max="7683" width="15.28515625" style="141" customWidth="1"/>
    <col min="7684" max="7937" width="9.140625" style="141"/>
    <col min="7938" max="7938" width="61.28515625" style="141" customWidth="1"/>
    <col min="7939" max="7939" width="15.28515625" style="141" customWidth="1"/>
    <col min="7940" max="8193" width="9.140625" style="141"/>
    <col min="8194" max="8194" width="61.28515625" style="141" customWidth="1"/>
    <col min="8195" max="8195" width="15.28515625" style="141" customWidth="1"/>
    <col min="8196" max="8449" width="9.140625" style="141"/>
    <col min="8450" max="8450" width="61.28515625" style="141" customWidth="1"/>
    <col min="8451" max="8451" width="15.28515625" style="141" customWidth="1"/>
    <col min="8452" max="8705" width="9.140625" style="141"/>
    <col min="8706" max="8706" width="61.28515625" style="141" customWidth="1"/>
    <col min="8707" max="8707" width="15.28515625" style="141" customWidth="1"/>
    <col min="8708" max="8961" width="9.140625" style="141"/>
    <col min="8962" max="8962" width="61.28515625" style="141" customWidth="1"/>
    <col min="8963" max="8963" width="15.28515625" style="141" customWidth="1"/>
    <col min="8964" max="9217" width="9.140625" style="141"/>
    <col min="9218" max="9218" width="61.28515625" style="141" customWidth="1"/>
    <col min="9219" max="9219" width="15.28515625" style="141" customWidth="1"/>
    <col min="9220" max="9473" width="9.140625" style="141"/>
    <col min="9474" max="9474" width="61.28515625" style="141" customWidth="1"/>
    <col min="9475" max="9475" width="15.28515625" style="141" customWidth="1"/>
    <col min="9476" max="9729" width="9.140625" style="141"/>
    <col min="9730" max="9730" width="61.28515625" style="141" customWidth="1"/>
    <col min="9731" max="9731" width="15.28515625" style="141" customWidth="1"/>
    <col min="9732" max="9985" width="9.140625" style="141"/>
    <col min="9986" max="9986" width="61.28515625" style="141" customWidth="1"/>
    <col min="9987" max="9987" width="15.28515625" style="141" customWidth="1"/>
    <col min="9988" max="10241" width="9.140625" style="141"/>
    <col min="10242" max="10242" width="61.28515625" style="141" customWidth="1"/>
    <col min="10243" max="10243" width="15.28515625" style="141" customWidth="1"/>
    <col min="10244" max="10497" width="9.140625" style="141"/>
    <col min="10498" max="10498" width="61.28515625" style="141" customWidth="1"/>
    <col min="10499" max="10499" width="15.28515625" style="141" customWidth="1"/>
    <col min="10500" max="10753" width="9.140625" style="141"/>
    <col min="10754" max="10754" width="61.28515625" style="141" customWidth="1"/>
    <col min="10755" max="10755" width="15.28515625" style="141" customWidth="1"/>
    <col min="10756" max="11009" width="9.140625" style="141"/>
    <col min="11010" max="11010" width="61.28515625" style="141" customWidth="1"/>
    <col min="11011" max="11011" width="15.28515625" style="141" customWidth="1"/>
    <col min="11012" max="11265" width="9.140625" style="141"/>
    <col min="11266" max="11266" width="61.28515625" style="141" customWidth="1"/>
    <col min="11267" max="11267" width="15.28515625" style="141" customWidth="1"/>
    <col min="11268" max="11521" width="9.140625" style="141"/>
    <col min="11522" max="11522" width="61.28515625" style="141" customWidth="1"/>
    <col min="11523" max="11523" width="15.28515625" style="141" customWidth="1"/>
    <col min="11524" max="11777" width="9.140625" style="141"/>
    <col min="11778" max="11778" width="61.28515625" style="141" customWidth="1"/>
    <col min="11779" max="11779" width="15.28515625" style="141" customWidth="1"/>
    <col min="11780" max="12033" width="9.140625" style="141"/>
    <col min="12034" max="12034" width="61.28515625" style="141" customWidth="1"/>
    <col min="12035" max="12035" width="15.28515625" style="141" customWidth="1"/>
    <col min="12036" max="12289" width="9.140625" style="141"/>
    <col min="12290" max="12290" width="61.28515625" style="141" customWidth="1"/>
    <col min="12291" max="12291" width="15.28515625" style="141" customWidth="1"/>
    <col min="12292" max="12545" width="9.140625" style="141"/>
    <col min="12546" max="12546" width="61.28515625" style="141" customWidth="1"/>
    <col min="12547" max="12547" width="15.28515625" style="141" customWidth="1"/>
    <col min="12548" max="12801" width="9.140625" style="141"/>
    <col min="12802" max="12802" width="61.28515625" style="141" customWidth="1"/>
    <col min="12803" max="12803" width="15.28515625" style="141" customWidth="1"/>
    <col min="12804" max="13057" width="9.140625" style="141"/>
    <col min="13058" max="13058" width="61.28515625" style="141" customWidth="1"/>
    <col min="13059" max="13059" width="15.28515625" style="141" customWidth="1"/>
    <col min="13060" max="13313" width="9.140625" style="141"/>
    <col min="13314" max="13314" width="61.28515625" style="141" customWidth="1"/>
    <col min="13315" max="13315" width="15.28515625" style="141" customWidth="1"/>
    <col min="13316" max="13569" width="9.140625" style="141"/>
    <col min="13570" max="13570" width="61.28515625" style="141" customWidth="1"/>
    <col min="13571" max="13571" width="15.28515625" style="141" customWidth="1"/>
    <col min="13572" max="13825" width="9.140625" style="141"/>
    <col min="13826" max="13826" width="61.28515625" style="141" customWidth="1"/>
    <col min="13827" max="13827" width="15.28515625" style="141" customWidth="1"/>
    <col min="13828" max="14081" width="9.140625" style="141"/>
    <col min="14082" max="14082" width="61.28515625" style="141" customWidth="1"/>
    <col min="14083" max="14083" width="15.28515625" style="141" customWidth="1"/>
    <col min="14084" max="14337" width="9.140625" style="141"/>
    <col min="14338" max="14338" width="61.28515625" style="141" customWidth="1"/>
    <col min="14339" max="14339" width="15.28515625" style="141" customWidth="1"/>
    <col min="14340" max="14593" width="9.140625" style="141"/>
    <col min="14594" max="14594" width="61.28515625" style="141" customWidth="1"/>
    <col min="14595" max="14595" width="15.28515625" style="141" customWidth="1"/>
    <col min="14596" max="14849" width="9.140625" style="141"/>
    <col min="14850" max="14850" width="61.28515625" style="141" customWidth="1"/>
    <col min="14851" max="14851" width="15.28515625" style="141" customWidth="1"/>
    <col min="14852" max="15105" width="9.140625" style="141"/>
    <col min="15106" max="15106" width="61.28515625" style="141" customWidth="1"/>
    <col min="15107" max="15107" width="15.28515625" style="141" customWidth="1"/>
    <col min="15108" max="15361" width="9.140625" style="141"/>
    <col min="15362" max="15362" width="61.28515625" style="141" customWidth="1"/>
    <col min="15363" max="15363" width="15.28515625" style="141" customWidth="1"/>
    <col min="15364" max="15617" width="9.140625" style="141"/>
    <col min="15618" max="15618" width="61.28515625" style="141" customWidth="1"/>
    <col min="15619" max="15619" width="15.28515625" style="141" customWidth="1"/>
    <col min="15620" max="15873" width="9.140625" style="141"/>
    <col min="15874" max="15874" width="61.28515625" style="141" customWidth="1"/>
    <col min="15875" max="15875" width="15.28515625" style="141" customWidth="1"/>
    <col min="15876" max="16129" width="9.140625" style="141"/>
    <col min="16130" max="16130" width="61.28515625" style="141" customWidth="1"/>
    <col min="16131" max="16131" width="15.28515625" style="141" customWidth="1"/>
    <col min="16132" max="16384" width="9.140625" style="141"/>
  </cols>
  <sheetData>
    <row r="1" spans="1:4" x14ac:dyDescent="0.2">
      <c r="B1" s="185" t="s">
        <v>257</v>
      </c>
      <c r="C1" s="185"/>
    </row>
    <row r="2" spans="1:4" x14ac:dyDescent="0.2">
      <c r="A2" s="185" t="s">
        <v>377</v>
      </c>
      <c r="B2" s="185"/>
      <c r="C2" s="185"/>
      <c r="D2" s="142"/>
    </row>
    <row r="3" spans="1:4" x14ac:dyDescent="0.2">
      <c r="B3" s="185" t="s">
        <v>406</v>
      </c>
      <c r="C3" s="185"/>
    </row>
    <row r="5" spans="1:4" x14ac:dyDescent="0.2">
      <c r="A5" s="186" t="s">
        <v>366</v>
      </c>
      <c r="B5" s="186"/>
      <c r="C5" s="186"/>
    </row>
    <row r="6" spans="1:4" x14ac:dyDescent="0.2">
      <c r="A6" s="182" t="s">
        <v>403</v>
      </c>
      <c r="B6" s="182"/>
      <c r="C6" s="182"/>
    </row>
    <row r="7" spans="1:4" x14ac:dyDescent="0.2">
      <c r="A7" s="182" t="s">
        <v>262</v>
      </c>
      <c r="B7" s="182"/>
      <c r="C7" s="182"/>
    </row>
    <row r="9" spans="1:4" x14ac:dyDescent="0.2">
      <c r="A9" s="143"/>
      <c r="B9" s="143"/>
      <c r="C9" s="183" t="s">
        <v>263</v>
      </c>
    </row>
    <row r="10" spans="1:4" x14ac:dyDescent="0.2">
      <c r="A10" s="144" t="s">
        <v>259</v>
      </c>
      <c r="B10" s="144" t="s">
        <v>264</v>
      </c>
      <c r="C10" s="184"/>
    </row>
    <row r="11" spans="1:4" x14ac:dyDescent="0.2">
      <c r="A11" s="145" t="s">
        <v>265</v>
      </c>
      <c r="B11" s="146" t="s">
        <v>266</v>
      </c>
      <c r="C11" s="147">
        <f>C12+C14</f>
        <v>6814983.6500000004</v>
      </c>
    </row>
    <row r="12" spans="1:4" ht="43.5" customHeight="1" x14ac:dyDescent="0.2">
      <c r="A12" s="149" t="s">
        <v>267</v>
      </c>
      <c r="B12" s="150" t="s">
        <v>268</v>
      </c>
      <c r="C12" s="148">
        <v>5514756.25</v>
      </c>
    </row>
    <row r="13" spans="1:4" ht="21.75" customHeight="1" x14ac:dyDescent="0.2">
      <c r="A13" s="149" t="s">
        <v>328</v>
      </c>
      <c r="B13" s="150" t="s">
        <v>329</v>
      </c>
      <c r="C13" s="148">
        <v>0</v>
      </c>
    </row>
    <row r="14" spans="1:4" ht="17.25" customHeight="1" x14ac:dyDescent="0.2">
      <c r="A14" s="149" t="s">
        <v>269</v>
      </c>
      <c r="B14" s="150" t="s">
        <v>270</v>
      </c>
      <c r="C14" s="148">
        <v>1300227.3999999999</v>
      </c>
    </row>
    <row r="15" spans="1:4" x14ac:dyDescent="0.2">
      <c r="A15" s="151" t="s">
        <v>271</v>
      </c>
      <c r="B15" s="152" t="s">
        <v>272</v>
      </c>
      <c r="C15" s="153">
        <f>C16</f>
        <v>238636</v>
      </c>
    </row>
    <row r="16" spans="1:4" ht="15" customHeight="1" x14ac:dyDescent="0.2">
      <c r="A16" s="149" t="s">
        <v>273</v>
      </c>
      <c r="B16" s="150" t="s">
        <v>274</v>
      </c>
      <c r="C16" s="154">
        <v>238636</v>
      </c>
    </row>
    <row r="17" spans="1:3" ht="26.25" customHeight="1" x14ac:dyDescent="0.2">
      <c r="A17" s="151" t="s">
        <v>275</v>
      </c>
      <c r="B17" s="152" t="s">
        <v>276</v>
      </c>
      <c r="C17" s="147">
        <f>C18+C19</f>
        <v>369999.28</v>
      </c>
    </row>
    <row r="18" spans="1:3" ht="26.25" customHeight="1" x14ac:dyDescent="0.2">
      <c r="A18" s="149" t="s">
        <v>330</v>
      </c>
      <c r="B18" s="150" t="s">
        <v>332</v>
      </c>
      <c r="C18" s="148">
        <v>359999.28</v>
      </c>
    </row>
    <row r="19" spans="1:3" ht="31.5" customHeight="1" x14ac:dyDescent="0.2">
      <c r="A19" s="149" t="s">
        <v>331</v>
      </c>
      <c r="B19" s="150" t="s">
        <v>333</v>
      </c>
      <c r="C19" s="148">
        <v>10000</v>
      </c>
    </row>
    <row r="20" spans="1:3" x14ac:dyDescent="0.2">
      <c r="A20" s="151" t="s">
        <v>277</v>
      </c>
      <c r="B20" s="152" t="s">
        <v>278</v>
      </c>
      <c r="C20" s="147">
        <f>C21+C22</f>
        <v>18395647.739999998</v>
      </c>
    </row>
    <row r="21" spans="1:3" ht="16.5" customHeight="1" x14ac:dyDescent="0.2">
      <c r="A21" s="149" t="s">
        <v>279</v>
      </c>
      <c r="B21" s="150" t="s">
        <v>280</v>
      </c>
      <c r="C21" s="148">
        <v>17944512.739999998</v>
      </c>
    </row>
    <row r="22" spans="1:3" ht="16.5" customHeight="1" x14ac:dyDescent="0.2">
      <c r="A22" s="149" t="s">
        <v>281</v>
      </c>
      <c r="B22" s="150" t="s">
        <v>282</v>
      </c>
      <c r="C22" s="148">
        <v>451135</v>
      </c>
    </row>
    <row r="23" spans="1:3" x14ac:dyDescent="0.2">
      <c r="A23" s="151" t="s">
        <v>283</v>
      </c>
      <c r="B23" s="152" t="s">
        <v>284</v>
      </c>
      <c r="C23" s="147">
        <f>C24+C25</f>
        <v>17651345.609999999</v>
      </c>
    </row>
    <row r="24" spans="1:3" x14ac:dyDescent="0.2">
      <c r="A24" s="149" t="s">
        <v>285</v>
      </c>
      <c r="B24" s="150" t="s">
        <v>286</v>
      </c>
      <c r="C24" s="148">
        <v>2883578.21</v>
      </c>
    </row>
    <row r="25" spans="1:3" x14ac:dyDescent="0.2">
      <c r="A25" s="149" t="s">
        <v>287</v>
      </c>
      <c r="B25" s="150" t="s">
        <v>288</v>
      </c>
      <c r="C25" s="148">
        <v>14767767.4</v>
      </c>
    </row>
    <row r="26" spans="1:3" x14ac:dyDescent="0.2">
      <c r="A26" s="155" t="s">
        <v>289</v>
      </c>
      <c r="B26" s="156" t="s">
        <v>290</v>
      </c>
      <c r="C26" s="147">
        <f>C27</f>
        <v>81746.28</v>
      </c>
    </row>
    <row r="27" spans="1:3" x14ac:dyDescent="0.2">
      <c r="A27" s="157" t="s">
        <v>291</v>
      </c>
      <c r="B27" s="158" t="s">
        <v>292</v>
      </c>
      <c r="C27" s="148">
        <v>81746.28</v>
      </c>
    </row>
    <row r="28" spans="1:3" x14ac:dyDescent="0.2">
      <c r="A28" s="155" t="s">
        <v>293</v>
      </c>
      <c r="B28" s="156" t="s">
        <v>294</v>
      </c>
      <c r="C28" s="147">
        <f>C29</f>
        <v>1115429.8799999999</v>
      </c>
    </row>
    <row r="29" spans="1:3" x14ac:dyDescent="0.2">
      <c r="A29" s="157" t="s">
        <v>295</v>
      </c>
      <c r="B29" s="158" t="s">
        <v>296</v>
      </c>
      <c r="C29" s="148">
        <v>1115429.8799999999</v>
      </c>
    </row>
    <row r="30" spans="1:3" x14ac:dyDescent="0.2">
      <c r="A30" s="155" t="s">
        <v>297</v>
      </c>
      <c r="B30" s="156" t="s">
        <v>298</v>
      </c>
      <c r="C30" s="147">
        <f>C32+C31</f>
        <v>498602.70999999996</v>
      </c>
    </row>
    <row r="31" spans="1:3" x14ac:dyDescent="0.2">
      <c r="A31" s="157" t="s">
        <v>334</v>
      </c>
      <c r="B31" s="158" t="s">
        <v>335</v>
      </c>
      <c r="C31" s="148">
        <v>43480.04</v>
      </c>
    </row>
    <row r="32" spans="1:3" x14ac:dyDescent="0.2">
      <c r="A32" s="157" t="s">
        <v>299</v>
      </c>
      <c r="B32" s="158" t="s">
        <v>300</v>
      </c>
      <c r="C32" s="148">
        <v>455122.67</v>
      </c>
    </row>
    <row r="33" spans="1:3" x14ac:dyDescent="0.2">
      <c r="A33" s="155" t="s">
        <v>301</v>
      </c>
      <c r="B33" s="156" t="s">
        <v>302</v>
      </c>
      <c r="C33" s="147">
        <f>C34</f>
        <v>107813.34</v>
      </c>
    </row>
    <row r="34" spans="1:3" x14ac:dyDescent="0.2">
      <c r="A34" s="157" t="s">
        <v>303</v>
      </c>
      <c r="B34" s="159" t="s">
        <v>304</v>
      </c>
      <c r="C34" s="148">
        <v>107813.34</v>
      </c>
    </row>
    <row r="35" spans="1:3" x14ac:dyDescent="0.2">
      <c r="A35" s="156"/>
      <c r="B35" s="156" t="s">
        <v>305</v>
      </c>
      <c r="C35" s="160">
        <f>C11+C15+C17+C20+C23+C26+C30+C33+C28</f>
        <v>45274204.49000001</v>
      </c>
    </row>
    <row r="36" spans="1:3" x14ac:dyDescent="0.2">
      <c r="A36" s="158"/>
      <c r="B36" s="156" t="s">
        <v>129</v>
      </c>
      <c r="C36" s="161">
        <f>C35-'исполнение доходов 2021'!C52</f>
        <v>-2690946.8399999887</v>
      </c>
    </row>
  </sheetData>
  <mergeCells count="7">
    <mergeCell ref="A6:C6"/>
    <mergeCell ref="A7:C7"/>
    <mergeCell ref="C9:C10"/>
    <mergeCell ref="B1:C1"/>
    <mergeCell ref="A2:C2"/>
    <mergeCell ref="B3:C3"/>
    <mergeCell ref="A5:C5"/>
  </mergeCells>
  <pageMargins left="0.75" right="0.75" top="1" bottom="1" header="0.5" footer="0.5"/>
  <pageSetup paperSize="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4</vt:i4>
      </vt:variant>
    </vt:vector>
  </HeadingPairs>
  <TitlesOfParts>
    <vt:vector size="10" baseType="lpstr">
      <vt:lpstr>исполнение доходов 2021</vt:lpstr>
      <vt:lpstr>целев.статьи 2021</vt:lpstr>
      <vt:lpstr>вед.струк.расх.2021</vt:lpstr>
      <vt:lpstr>Источники 2021</vt:lpstr>
      <vt:lpstr>Иные межбюд. 2021</vt:lpstr>
      <vt:lpstr>Исполн.расходов 2021</vt:lpstr>
      <vt:lpstr>вед.струк.расх.2021!Заголовки_для_печати</vt:lpstr>
      <vt:lpstr>'исполнение доходов 2021'!Заголовки_для_печати</vt:lpstr>
      <vt:lpstr>'целев.статьи 2021'!Заголовки_для_печати</vt:lpstr>
      <vt:lpstr>'исполнение доходов 2021'!Область_печати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2022-06-17T05:38:23Z</dcterms:modified>
</cp:coreProperties>
</file>