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4"/>
  </bookViews>
  <sheets>
    <sheet name="1" sheetId="74" r:id="rId1"/>
    <sheet name="2" sheetId="72" r:id="rId2"/>
    <sheet name="3" sheetId="73" r:id="rId3"/>
    <sheet name="4" sheetId="75" r:id="rId4"/>
    <sheet name="5" sheetId="61" r:id="rId5"/>
    <sheet name="6" sheetId="58" r:id="rId6"/>
    <sheet name="7" sheetId="64" r:id="rId7"/>
    <sheet name="8" sheetId="76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8">'9'!$10:$11</definedName>
  </definedNames>
  <calcPr calcId="145621"/>
</workbook>
</file>

<file path=xl/calcChain.xml><?xml version="1.0" encoding="utf-8"?>
<calcChain xmlns="http://schemas.openxmlformats.org/spreadsheetml/2006/main">
  <c r="D95" i="62" l="1"/>
  <c r="C33" i="73" l="1"/>
  <c r="C39" i="75" l="1"/>
  <c r="C36" i="75"/>
  <c r="C32" i="75"/>
  <c r="C30" i="75"/>
  <c r="C27" i="75"/>
  <c r="C24" i="75"/>
  <c r="C19" i="75"/>
  <c r="C17" i="75"/>
  <c r="C13" i="75"/>
  <c r="D178" i="76"/>
  <c r="D176" i="76"/>
  <c r="D174" i="76"/>
  <c r="D172" i="76"/>
  <c r="D170" i="76"/>
  <c r="D168" i="76"/>
  <c r="D166" i="76"/>
  <c r="D164" i="76"/>
  <c r="D162" i="76"/>
  <c r="D160" i="76"/>
  <c r="D158" i="76"/>
  <c r="D156" i="76"/>
  <c r="D153" i="76"/>
  <c r="D149" i="76"/>
  <c r="D147" i="76"/>
  <c r="D145" i="76"/>
  <c r="D142" i="76"/>
  <c r="D139" i="76"/>
  <c r="D137" i="76" s="1"/>
  <c r="D136" i="76" s="1"/>
  <c r="D138" i="76"/>
  <c r="D134" i="76"/>
  <c r="D133" i="76"/>
  <c r="D132" i="76" s="1"/>
  <c r="D130" i="76"/>
  <c r="D129" i="76"/>
  <c r="D128" i="76"/>
  <c r="D126" i="76"/>
  <c r="D125" i="76" s="1"/>
  <c r="D124" i="76" s="1"/>
  <c r="D122" i="76"/>
  <c r="D121" i="76" s="1"/>
  <c r="D119" i="76"/>
  <c r="D117" i="76"/>
  <c r="D115" i="76"/>
  <c r="D114" i="76" s="1"/>
  <c r="D110" i="76"/>
  <c r="D109" i="76" s="1"/>
  <c r="D107" i="76"/>
  <c r="D106" i="76" s="1"/>
  <c r="D104" i="76"/>
  <c r="D103" i="76" s="1"/>
  <c r="D101" i="76"/>
  <c r="D100" i="76"/>
  <c r="D98" i="76"/>
  <c r="D96" i="76"/>
  <c r="D94" i="76"/>
  <c r="D89" i="76"/>
  <c r="D88" i="76"/>
  <c r="D86" i="76"/>
  <c r="D85" i="76" s="1"/>
  <c r="D81" i="76"/>
  <c r="D78" i="76" s="1"/>
  <c r="D79" i="76"/>
  <c r="D76" i="76"/>
  <c r="D74" i="76"/>
  <c r="D72" i="76"/>
  <c r="D70" i="76"/>
  <c r="D65" i="76"/>
  <c r="D64" i="76"/>
  <c r="D63" i="76"/>
  <c r="D61" i="76"/>
  <c r="D59" i="76"/>
  <c r="D58" i="76"/>
  <c r="D57" i="76"/>
  <c r="D55" i="76"/>
  <c r="D53" i="76"/>
  <c r="D51" i="76"/>
  <c r="D50" i="76"/>
  <c r="D49" i="76" s="1"/>
  <c r="D48" i="76" s="1"/>
  <c r="D46" i="76"/>
  <c r="D45" i="76"/>
  <c r="D43" i="76"/>
  <c r="D42" i="76"/>
  <c r="D40" i="76"/>
  <c r="D39" i="76"/>
  <c r="D35" i="76"/>
  <c r="D33" i="76"/>
  <c r="D32" i="76" s="1"/>
  <c r="D31" i="76" s="1"/>
  <c r="D30" i="76" s="1"/>
  <c r="D28" i="76"/>
  <c r="D27" i="76" s="1"/>
  <c r="D23" i="76"/>
  <c r="D22" i="76" s="1"/>
  <c r="D19" i="76"/>
  <c r="D17" i="76" s="1"/>
  <c r="D18" i="76"/>
  <c r="D15" i="76"/>
  <c r="D14" i="76"/>
  <c r="D13" i="76"/>
  <c r="D38" i="76" l="1"/>
  <c r="D37" i="76" s="1"/>
  <c r="D69" i="76"/>
  <c r="D93" i="76"/>
  <c r="D92" i="76" s="1"/>
  <c r="D91" i="76" s="1"/>
  <c r="D141" i="76"/>
  <c r="D68" i="76"/>
  <c r="D67" i="76" s="1"/>
  <c r="D113" i="76"/>
  <c r="D112" i="76" s="1"/>
  <c r="D21" i="76"/>
  <c r="D12" i="76" s="1"/>
  <c r="D26" i="76"/>
  <c r="D25" i="76" s="1"/>
  <c r="D84" i="76"/>
  <c r="D83" i="76" s="1"/>
  <c r="C41" i="75"/>
  <c r="E53" i="62" l="1"/>
  <c r="D53" i="62"/>
  <c r="D56" i="62"/>
  <c r="E61" i="62"/>
  <c r="D61" i="62"/>
  <c r="D64" i="62"/>
  <c r="E64" i="62"/>
  <c r="C45" i="72" l="1"/>
  <c r="C43" i="72"/>
  <c r="C34" i="72"/>
  <c r="C31" i="72"/>
  <c r="C25" i="72"/>
  <c r="C23" i="72"/>
  <c r="C22" i="72"/>
  <c r="C20" i="72"/>
  <c r="C16" i="72"/>
  <c r="C15" i="72"/>
  <c r="C13" i="72"/>
  <c r="C12" i="72"/>
  <c r="C30" i="72" l="1"/>
  <c r="C29" i="72" s="1"/>
  <c r="C10" i="58"/>
  <c r="C14" i="52"/>
  <c r="D180" i="76"/>
  <c r="C47" i="72"/>
  <c r="C13" i="52" s="1"/>
  <c r="E89" i="62" l="1"/>
  <c r="E91" i="62"/>
  <c r="D91" i="62"/>
  <c r="D89" i="62"/>
  <c r="E112" i="62"/>
  <c r="D112" i="62"/>
  <c r="D79" i="62"/>
  <c r="E66" i="62"/>
  <c r="E63" i="62" s="1"/>
  <c r="D66" i="62"/>
  <c r="D63" i="62" s="1"/>
  <c r="D74" i="62"/>
  <c r="D59" i="62"/>
  <c r="E57" i="62"/>
  <c r="E56" i="62" s="1"/>
  <c r="D57" i="62"/>
  <c r="D42" i="73" l="1"/>
  <c r="D33" i="73" l="1"/>
  <c r="D30" i="73" s="1"/>
  <c r="C30" i="73"/>
  <c r="C42" i="73"/>
  <c r="D16" i="73"/>
  <c r="C16" i="73"/>
  <c r="E19" i="65" l="1"/>
  <c r="D21" i="60"/>
  <c r="D39" i="73" l="1"/>
  <c r="C39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4" i="73" l="1"/>
  <c r="D44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7" i="62" l="1"/>
  <c r="E86" i="62" s="1"/>
  <c r="E85" i="62" s="1"/>
  <c r="D93" i="62"/>
  <c r="D87" i="62"/>
  <c r="D86" i="62" s="1"/>
  <c r="D85" i="62" s="1"/>
  <c r="E126" i="62"/>
  <c r="D126" i="62"/>
  <c r="E128" i="62"/>
  <c r="D128" i="62"/>
  <c r="E97" i="62"/>
  <c r="E49" i="62"/>
  <c r="D49" i="62"/>
  <c r="C20" i="61"/>
  <c r="D20" i="61"/>
  <c r="D19" i="65"/>
  <c r="E84" i="62" l="1"/>
  <c r="D84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7" i="62" l="1"/>
  <c r="D71" i="62"/>
  <c r="E33" i="62"/>
  <c r="E28" i="62"/>
  <c r="E27" i="62" s="1"/>
  <c r="E26" i="62" s="1"/>
  <c r="D28" i="62"/>
  <c r="D27" i="62" s="1"/>
  <c r="D100" i="62" l="1"/>
  <c r="E124" i="62"/>
  <c r="E122" i="62"/>
  <c r="E120" i="62"/>
  <c r="E118" i="62"/>
  <c r="E114" i="62"/>
  <c r="D114" i="62"/>
  <c r="D124" i="62"/>
  <c r="D122" i="62"/>
  <c r="D120" i="62"/>
  <c r="D118" i="62"/>
  <c r="E100" i="62"/>
  <c r="E82" i="62"/>
  <c r="E19" i="62"/>
  <c r="E18" i="62" s="1"/>
  <c r="E17" i="62" s="1"/>
  <c r="D19" i="62"/>
  <c r="D18" i="62" s="1"/>
  <c r="E103" i="62" l="1"/>
  <c r="D103" i="62"/>
  <c r="E54" i="62" l="1"/>
  <c r="E52" i="62" s="1"/>
  <c r="E51" i="62" s="1"/>
  <c r="E48" i="62" l="1"/>
  <c r="E47" i="62" s="1"/>
  <c r="E42" i="62" s="1"/>
  <c r="D48" i="62"/>
  <c r="D47" i="62" s="1"/>
  <c r="D42" i="62" s="1"/>
  <c r="D116" i="62" l="1"/>
  <c r="D40" i="62" l="1"/>
  <c r="D82" i="62"/>
  <c r="D106" i="62" l="1"/>
  <c r="E116" i="62"/>
  <c r="E108" i="62"/>
  <c r="D108" i="62"/>
  <c r="E106" i="62"/>
  <c r="E99" i="62" s="1"/>
  <c r="D81" i="62"/>
  <c r="D78" i="62"/>
  <c r="D77" i="62" s="1"/>
  <c r="E74" i="62"/>
  <c r="E73" i="62" s="1"/>
  <c r="E71" i="62"/>
  <c r="E70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9" i="62" l="1"/>
  <c r="D52" i="62"/>
  <c r="D51" i="62" s="1"/>
  <c r="E32" i="62"/>
  <c r="E31" i="62" s="1"/>
  <c r="D33" i="62"/>
  <c r="D36" i="62"/>
  <c r="E69" i="62"/>
  <c r="D17" i="62"/>
  <c r="D32" i="62" l="1"/>
  <c r="E79" i="62" l="1"/>
  <c r="E78" i="62" s="1"/>
  <c r="E81" i="62"/>
  <c r="E77" i="62" l="1"/>
  <c r="E76" i="62" s="1"/>
  <c r="D23" i="62"/>
  <c r="E23" i="62"/>
  <c r="D70" i="62"/>
  <c r="D73" i="62"/>
  <c r="E68" i="62"/>
  <c r="E22" i="62" l="1"/>
  <c r="E21" i="62"/>
  <c r="E12" i="62" s="1"/>
  <c r="D22" i="62"/>
  <c r="D21" i="62" s="1"/>
  <c r="D12" i="62" s="1"/>
  <c r="D69" i="62"/>
  <c r="D68" i="62" s="1"/>
  <c r="D31" i="62"/>
  <c r="D26" i="62"/>
  <c r="D25" i="62" s="1"/>
  <c r="E25" i="62"/>
  <c r="D76" i="62"/>
  <c r="D130" i="62" l="1"/>
  <c r="D132" i="62" s="1"/>
  <c r="C14" i="63" s="1"/>
  <c r="E130" i="62"/>
  <c r="E132" i="62" s="1"/>
  <c r="C10" i="64"/>
  <c r="C11" i="64" s="1"/>
  <c r="D10" i="64" l="1"/>
  <c r="D11" i="64" s="1"/>
  <c r="C12" i="63"/>
  <c r="C15" i="63" s="1"/>
  <c r="D14" i="63" l="1"/>
  <c r="D12" i="63" s="1"/>
  <c r="D15" i="63" s="1"/>
  <c r="C11" i="58" l="1"/>
  <c r="C12" i="52"/>
  <c r="C15" i="52" s="1"/>
</calcChain>
</file>

<file path=xl/sharedStrings.xml><?xml version="1.0" encoding="utf-8"?>
<sst xmlns="http://schemas.openxmlformats.org/spreadsheetml/2006/main" count="1044" uniqueCount="528">
  <si>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</si>
  <si>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</si>
  <si>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</si>
  <si>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</si>
  <si>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</si>
  <si>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</si>
  <si>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</si>
  <si>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</si>
  <si>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</si>
  <si>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</si>
  <si>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</si>
  <si>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</si>
  <si>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</si>
  <si>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</si>
  <si>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</si>
  <si>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</si>
  <si>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</si>
  <si>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</si>
  <si>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</si>
  <si>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</si>
  <si>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</si>
  <si>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</si>
  <si>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</si>
  <si>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</si>
  <si>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</si>
  <si>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</si>
  <si>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</si>
  <si>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</si>
  <si>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</si>
  <si>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</si>
  <si>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</si>
  <si>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</si>
  <si>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</si>
  <si>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</si>
  <si>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</si>
  <si>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</si>
  <si>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</si>
  <si>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</si>
  <si>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</si>
  <si>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</si>
  <si>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</si>
  <si>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</si>
  <si>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</si>
  <si>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</si>
  <si>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</si>
  <si>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</si>
  <si>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</si>
  <si>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</si>
  <si>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</si>
  <si>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</si>
  <si>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</si>
  <si>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</si>
  <si>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</si>
  <si>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</si>
  <si>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</si>
  <si>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</si>
  <si>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</si>
  <si>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</si>
  <si>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</si>
  <si>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</si>
  <si>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</si>
  <si>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</si>
  <si>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</si>
  <si>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</si>
  <si>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</si>
  <si>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</si>
  <si>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</si>
  <si>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</si>
  <si>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</si>
  <si>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</si>
  <si>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</si>
  <si>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</si>
  <si>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</si>
  <si>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</si>
  <si>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</si>
  <si>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</si>
  <si>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</si>
  <si>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</si>
  <si>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</si>
  <si>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</si>
  <si>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</si>
  <si>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</si>
  <si>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</si>
  <si>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</si>
  <si>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</si>
  <si>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</si>
  <si>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</si>
  <si>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</si>
  <si>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</si>
  <si>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</si>
  <si>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</si>
  <si>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</si>
  <si>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</si>
  <si>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</si>
  <si>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</si>
  <si>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</si>
  <si>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</si>
  <si>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</si>
  <si>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</si>
  <si>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</si>
  <si>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</si>
  <si>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</si>
  <si>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</si>
  <si>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</si>
  <si>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</si>
  <si>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</si>
  <si>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</si>
  <si>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</si>
  <si>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</si>
  <si>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</si>
  <si>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</si>
  <si>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</si>
  <si>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</si>
  <si>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</si>
  <si>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</si>
  <si>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</si>
  <si>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</si>
  <si>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</si>
  <si>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</si>
  <si>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</si>
  <si>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</si>
  <si>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</si>
  <si>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</si>
  <si>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</si>
  <si>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</si>
  <si>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</si>
  <si>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</si>
  <si>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</si>
  <si>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</si>
  <si>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</si>
  <si>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</si>
  <si>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</si>
  <si>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</si>
  <si>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</si>
  <si>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</si>
  <si>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</si>
  <si>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</si>
  <si>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</si>
  <si>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</si>
  <si>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</si>
  <si>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</si>
  <si>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</si>
  <si>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</si>
  <si>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</si>
  <si>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</si>
  <si>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</si>
  <si>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</si>
  <si>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</si>
  <si>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</si>
  <si>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</si>
  <si>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</si>
  <si>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</si>
  <si>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</si>
  <si>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</si>
  <si>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</si>
  <si>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</si>
  <si>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</si>
  <si>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</si>
  <si>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</si>
  <si>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</si>
  <si>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</si>
  <si>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</si>
  <si>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</si>
  <si>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</si>
  <si>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</si>
  <si>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</si>
  <si>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</si>
  <si>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</si>
  <si>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</si>
  <si>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</si>
  <si>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</si>
  <si>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</si>
  <si>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</si>
  <si>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</si>
  <si>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</si>
  <si>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</si>
  <si>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</si>
  <si>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</si>
  <si>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</si>
  <si>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</si>
  <si>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</si>
  <si>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</si>
  <si>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</si>
  <si>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</si>
  <si>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</si>
  <si>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</si>
  <si>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</si>
  <si>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</si>
  <si>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</si>
  <si>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</si>
  <si>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</si>
  <si>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</si>
  <si>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</si>
  <si>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</si>
  <si>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</si>
  <si>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</si>
  <si>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</si>
  <si>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</si>
  <si>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</si>
  <si>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</si>
  <si>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</si>
  <si>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</si>
  <si>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</si>
  <si>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</si>
  <si>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</si>
  <si>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</si>
  <si>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</si>
  <si>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</si>
  <si>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</si>
  <si>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</si>
  <si>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</si>
  <si>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</si>
  <si>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</si>
  <si>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</si>
  <si>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</si>
  <si>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</si>
  <si>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</si>
  <si>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</si>
  <si>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</si>
  <si>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</si>
  <si>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</si>
  <si>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</si>
  <si>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</si>
  <si>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</si>
  <si>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</si>
  <si>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</si>
  <si>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</si>
  <si>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</si>
  <si>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</si>
  <si>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</si>
  <si>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</si>
  <si>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</si>
  <si>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</si>
  <si>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</si>
  <si>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</si>
  <si>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</si>
  <si>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</si>
  <si>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</si>
  <si>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</si>
  <si>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</si>
  <si>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</si>
  <si>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</si>
  <si>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</si>
  <si>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</si>
  <si>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</si>
  <si>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</si>
  <si>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</si>
  <si>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</si>
  <si>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</si>
  <si>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</si>
  <si>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</si>
  <si>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</si>
  <si>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</si>
  <si>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</si>
  <si>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</si>
  <si>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</si>
  <si>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</si>
  <si>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</si>
  <si>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</si>
  <si>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</si>
  <si>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</si>
  <si>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</si>
  <si>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</si>
  <si>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</si>
  <si>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</si>
  <si>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</si>
  <si>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</si>
  <si>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</si>
  <si>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</si>
  <si>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</si>
  <si>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</si>
  <si>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</si>
  <si>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</si>
  <si>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</si>
  <si>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</si>
  <si>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</si>
  <si>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</si>
  <si>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</si>
  <si>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</si>
  <si>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</si>
  <si>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</si>
  <si>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</si>
  <si>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</si>
  <si>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</si>
  <si>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</si>
  <si>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</si>
  <si>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</si>
  <si>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</si>
  <si>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</si>
  <si>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</si>
  <si>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</si>
  <si>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</si>
  <si>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</si>
  <si>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</si>
  <si>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</si>
  <si>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</si>
  <si>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</si>
  <si>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</si>
  <si>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</si>
  <si>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</si>
  <si>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</si>
  <si>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</si>
  <si>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</si>
  <si>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</si>
  <si>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</si>
  <si>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</si>
  <si>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</si>
  <si>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</si>
  <si>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</si>
  <si>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</si>
  <si>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</si>
  <si>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</si>
  <si>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</si>
  <si>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</si>
  <si>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</si>
  <si>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</si>
  <si>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</si>
  <si>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</si>
  <si>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</si>
  <si>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</si>
  <si>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</si>
  <si>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</si>
  <si>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</si>
  <si>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</si>
  <si>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</si>
  <si>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</si>
  <si>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</si>
  <si>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</si>
  <si>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</si>
  <si>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</si>
  <si>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</si>
  <si>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</si>
  <si>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</si>
  <si>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</si>
  <si>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</si>
  <si>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</si>
  <si>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</si>
  <si>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</si>
  <si>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</si>
  <si>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</si>
  <si>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</si>
  <si>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</si>
  <si>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</si>
  <si>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</si>
  <si>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</si>
  <si>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</si>
  <si>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</si>
  <si>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</si>
  <si>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</si>
  <si>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</si>
  <si>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</si>
  <si>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</si>
  <si>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</si>
  <si>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</si>
  <si>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</si>
  <si>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</si>
  <si>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</si>
  <si>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</si>
  <si>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</si>
  <si>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</si>
  <si>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</si>
  <si>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</si>
  <si>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</si>
  <si>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</si>
  <si>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</si>
  <si>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</si>
  <si>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</si>
  <si>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</si>
  <si>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</si>
  <si>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</si>
  <si>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</si>
  <si>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</si>
  <si>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</si>
  <si>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</si>
  <si>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</si>
  <si>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</si>
  <si>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</si>
  <si>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</si>
  <si>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</si>
  <si>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</si>
  <si>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</si>
  <si>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</si>
  <si>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</si>
  <si>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</si>
  <si>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</si>
  <si>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</si>
  <si>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</si>
  <si>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</si>
  <si>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</si>
  <si>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</si>
  <si>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</si>
  <si>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</si>
  <si>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</si>
  <si>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</si>
  <si>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</si>
  <si>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</si>
  <si>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</si>
  <si>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</si>
  <si>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</si>
  <si>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</si>
  <si>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</si>
  <si>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</si>
  <si>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</si>
  <si>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</si>
  <si>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</si>
  <si>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</si>
  <si>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</si>
  <si>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</si>
  <si>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</si>
  <si>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</si>
  <si>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</si>
  <si>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</si>
  <si>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2023 год           (руб.)</t>
  </si>
  <si>
    <t>План (руб.) 2023 г.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</si>
  <si>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</si>
  <si>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</si>
  <si>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</si>
  <si>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</si>
  <si>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</si>
  <si>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</si>
  <si>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</si>
  <si>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</si>
  <si>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</si>
  <si>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</si>
  <si>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</si>
  <si>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</si>
  <si>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</si>
  <si>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</si>
  <si>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</si>
  <si>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</si>
  <si>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</si>
  <si>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</si>
  <si>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</si>
  <si>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</si>
  <si>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</si>
  <si>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</si>
  <si>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</si>
  <si>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</si>
  <si>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</si>
  <si>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</si>
  <si>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</si>
  <si>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</si>
  <si>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</si>
  <si>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</si>
  <si>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</si>
  <si>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</si>
  <si>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</si>
  <si>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</si>
  <si>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</si>
  <si>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</si>
  <si>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 xml:space="preserve">от   23.12.2020  г. № 471 </t>
  </si>
  <si>
    <t>от  23.12.2020 г. №  471</t>
  </si>
  <si>
    <t>от   23.12.2020 г. № 471</t>
  </si>
  <si>
    <t xml:space="preserve">от 23.12.2020 г. № 471 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</si>
  <si>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</si>
  <si>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</si>
  <si>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</si>
  <si>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</si>
  <si>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</si>
  <si>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</si>
  <si>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</si>
  <si>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</si>
  <si>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</si>
  <si>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</si>
  <si>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</si>
  <si>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</si>
  <si>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</si>
  <si>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</si>
  <si>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</si>
  <si>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</si>
  <si>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</si>
  <si>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</si>
  <si>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</si>
  <si>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</si>
  <si>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</si>
  <si>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</si>
  <si>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</si>
  <si>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</si>
  <si>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</si>
  <si>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</si>
  <si>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</si>
  <si>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</si>
  <si>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</si>
  <si>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</si>
  <si>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</si>
  <si>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</si>
  <si>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</si>
  <si>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</si>
  <si>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</si>
  <si>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202 20299 10 0000 150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</si>
  <si>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</si>
  <si>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(в редакции Решения МС от 03.02.2021 № 486, от 12.03.2021 г. № 492)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</si>
  <si>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</si>
  <si>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</si>
  <si>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</si>
  <si>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</si>
  <si>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</si>
  <si>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</si>
  <si>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</si>
  <si>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</si>
  <si>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</si>
  <si>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</si>
  <si>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</si>
  <si>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</si>
  <si>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</si>
  <si>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</si>
  <si>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</si>
  <si>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</si>
  <si>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</si>
  <si>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Налоги на совокупный доход</t>
  </si>
  <si>
    <t>106 01030 10 0000 110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</si>
  <si>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</si>
  <si>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</si>
  <si>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</si>
  <si>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от    23.12.2020 г.№ 471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</si>
  <si>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</si>
  <si>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06.1.01.77350</t>
  </si>
  <si>
    <t>Приложение 4</t>
  </si>
  <si>
    <t>Приложение 8</t>
  </si>
  <si>
    <t>Ведомственная структура расходов бюджета Борисоглебского сельского поселения на плановый период 2022 и 2023 годов</t>
  </si>
  <si>
    <t>решению вопросов местного значения на плановый период 2022 и 2023 годов</t>
  </si>
  <si>
    <t>06.1.01.65530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</si>
  <si>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</si>
  <si>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(в редакции Решения МС от 03.02.2021 № 486, от 12.03.2021 г. № 492, от 16.07.2021 № 505,от 18.11.2021 № 519)</t>
  </si>
  <si>
    <t>(в редакции Решения МС  от 23.06.2021 № 503, от 18.11.2021 № 519)</t>
  </si>
  <si>
    <t>(в редакции Решения МС от 03.02.2021 № 486, от 12.03.2021 г. № 492, от 14.04.2021 № 497, от 23.06.2021 № 503,от 16.07.2021 № 505, от 04.10.2021 № 516, от 18.11.2021 № 519)</t>
  </si>
  <si>
    <t>(в редакции Решения МС от 03.02.2021 № 486, от 12.03.2021 г. № 492, от 16.07.2021 № 505, от 18.11.2021 № 519)</t>
  </si>
  <si>
    <t>Борисоглебского сельского поселения на плановый период 2022 и 2023 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</si>
</sst>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0" xfId="3" applyFont="1" applyAlignment="1">
      <alignment horizontal="right"/>
    </xf>
    <xf numFmtId="0" fontId="8" fillId="0" borderId="0" xfId="3" applyFont="1" applyAlignment="1"/>
    <xf numFmtId="49" fontId="18" fillId="2" borderId="4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2" fillId="0" borderId="1" xfId="3" applyFont="1" applyBorder="1"/>
    <xf numFmtId="2" fontId="2" fillId="0" borderId="1" xfId="0" applyNumberFormat="1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/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sqref="A1:C1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280" t="s">
        <v>16</v>
      </c>
      <c r="B1" s="280"/>
      <c r="C1" s="280"/>
    </row>
    <row r="2" spans="1:3" ht="15" x14ac:dyDescent="0.25">
      <c r="A2" s="280" t="s">
        <v>12</v>
      </c>
      <c r="B2" s="280"/>
      <c r="C2" s="280"/>
    </row>
    <row r="3" spans="1:3" ht="15" x14ac:dyDescent="0.25">
      <c r="A3" s="280" t="s">
        <v>17</v>
      </c>
      <c r="B3" s="280"/>
      <c r="C3" s="280"/>
    </row>
    <row r="4" spans="1:3" ht="15" x14ac:dyDescent="0.25">
      <c r="A4" s="280" t="s">
        <v>328</v>
      </c>
      <c r="B4" s="280"/>
      <c r="C4" s="280"/>
    </row>
    <row r="5" spans="1:3" ht="15" x14ac:dyDescent="0.25">
      <c r="A5" s="229"/>
      <c r="B5" s="116" t="s">
        <v>137</v>
      </c>
      <c r="C5" s="229" t="s">
        <v>454</v>
      </c>
    </row>
    <row r="6" spans="1:3" ht="15" x14ac:dyDescent="0.25">
      <c r="A6" s="230"/>
      <c r="B6" s="230"/>
      <c r="C6" s="229" t="s">
        <v>491</v>
      </c>
    </row>
    <row r="7" spans="1:3" ht="15" x14ac:dyDescent="0.25">
      <c r="A7" s="230"/>
      <c r="B7" s="230"/>
      <c r="C7" s="230"/>
    </row>
    <row r="8" spans="1:3" ht="70.5" customHeight="1" x14ac:dyDescent="0.2">
      <c r="A8" s="281" t="s">
        <v>507</v>
      </c>
      <c r="B8" s="281"/>
      <c r="C8" s="281"/>
    </row>
    <row r="9" spans="1:3" ht="18" customHeight="1" x14ac:dyDescent="0.25">
      <c r="A9" s="275" t="s">
        <v>482</v>
      </c>
      <c r="B9" s="282"/>
      <c r="C9" s="283"/>
    </row>
    <row r="10" spans="1:3" ht="105" x14ac:dyDescent="0.2">
      <c r="A10" s="104">
        <v>100</v>
      </c>
      <c r="B10" s="105" t="s">
        <v>458</v>
      </c>
      <c r="C10" s="107" t="s">
        <v>378</v>
      </c>
    </row>
    <row r="11" spans="1:3" ht="135" x14ac:dyDescent="0.2">
      <c r="A11" s="104">
        <v>100</v>
      </c>
      <c r="B11" s="106" t="s">
        <v>457</v>
      </c>
      <c r="C11" s="107" t="s">
        <v>380</v>
      </c>
    </row>
    <row r="12" spans="1:3" ht="120" x14ac:dyDescent="0.2">
      <c r="A12" s="104">
        <v>100</v>
      </c>
      <c r="B12" s="106" t="s">
        <v>460</v>
      </c>
      <c r="C12" s="107" t="s">
        <v>383</v>
      </c>
    </row>
    <row r="13" spans="1:3" ht="120" x14ac:dyDescent="0.2">
      <c r="A13" s="104">
        <v>100</v>
      </c>
      <c r="B13" s="105" t="s">
        <v>459</v>
      </c>
      <c r="C13" s="107" t="s">
        <v>470</v>
      </c>
    </row>
    <row r="14" spans="1:3" ht="18" customHeight="1" x14ac:dyDescent="0.2">
      <c r="A14" s="275" t="s">
        <v>508</v>
      </c>
      <c r="B14" s="276"/>
      <c r="C14" s="277"/>
    </row>
    <row r="15" spans="1:3" ht="75" x14ac:dyDescent="0.2">
      <c r="A15" s="104">
        <v>182</v>
      </c>
      <c r="B15" s="105" t="s">
        <v>464</v>
      </c>
      <c r="C15" s="107" t="s">
        <v>484</v>
      </c>
    </row>
    <row r="16" spans="1:3" ht="105" x14ac:dyDescent="0.2">
      <c r="A16" s="104">
        <v>182</v>
      </c>
      <c r="B16" s="105" t="s">
        <v>463</v>
      </c>
      <c r="C16" s="107" t="s">
        <v>485</v>
      </c>
    </row>
    <row r="17" spans="1:3" ht="45" x14ac:dyDescent="0.2">
      <c r="A17" s="104">
        <v>182</v>
      </c>
      <c r="B17" s="105" t="s">
        <v>462</v>
      </c>
      <c r="C17" s="107" t="s">
        <v>486</v>
      </c>
    </row>
    <row r="18" spans="1:3" ht="15" x14ac:dyDescent="0.2">
      <c r="A18" s="104">
        <v>182</v>
      </c>
      <c r="B18" s="105" t="s">
        <v>461</v>
      </c>
      <c r="C18" s="107" t="s">
        <v>294</v>
      </c>
    </row>
    <row r="19" spans="1:3" ht="45" x14ac:dyDescent="0.2">
      <c r="A19" s="105">
        <v>182</v>
      </c>
      <c r="B19" s="106" t="s">
        <v>510</v>
      </c>
      <c r="C19" s="107" t="s">
        <v>386</v>
      </c>
    </row>
    <row r="20" spans="1:3" ht="30" x14ac:dyDescent="0.2">
      <c r="A20" s="105">
        <v>182</v>
      </c>
      <c r="B20" s="106" t="s">
        <v>465</v>
      </c>
      <c r="C20" s="107" t="s">
        <v>487</v>
      </c>
    </row>
    <row r="21" spans="1:3" ht="30" x14ac:dyDescent="0.2">
      <c r="A21" s="105">
        <v>182</v>
      </c>
      <c r="B21" s="105" t="s">
        <v>466</v>
      </c>
      <c r="C21" s="107" t="s">
        <v>488</v>
      </c>
    </row>
    <row r="22" spans="1:3" ht="12.75" customHeight="1" x14ac:dyDescent="0.2">
      <c r="A22" s="275" t="s">
        <v>483</v>
      </c>
      <c r="B22" s="278"/>
      <c r="C22" s="279"/>
    </row>
    <row r="23" spans="1:3" ht="90" x14ac:dyDescent="0.2">
      <c r="A23" s="105">
        <v>801</v>
      </c>
      <c r="B23" s="105" t="s">
        <v>467</v>
      </c>
      <c r="C23" s="107" t="s">
        <v>471</v>
      </c>
    </row>
    <row r="24" spans="1:3" ht="32.25" customHeight="1" x14ac:dyDescent="0.2">
      <c r="A24" s="275" t="s">
        <v>397</v>
      </c>
      <c r="B24" s="278"/>
      <c r="C24" s="279"/>
    </row>
    <row r="25" spans="1:3" ht="75" x14ac:dyDescent="0.2">
      <c r="A25" s="66">
        <v>850</v>
      </c>
      <c r="B25" s="67" t="s">
        <v>272</v>
      </c>
      <c r="C25" s="110" t="s">
        <v>324</v>
      </c>
    </row>
    <row r="26" spans="1:3" ht="75" x14ac:dyDescent="0.2">
      <c r="A26" s="66">
        <v>850</v>
      </c>
      <c r="B26" s="67" t="s">
        <v>320</v>
      </c>
      <c r="C26" s="110" t="s">
        <v>321</v>
      </c>
    </row>
    <row r="27" spans="1:3" ht="30" x14ac:dyDescent="0.2">
      <c r="A27" s="66">
        <v>850</v>
      </c>
      <c r="B27" s="68" t="s">
        <v>260</v>
      </c>
      <c r="C27" s="111" t="s">
        <v>147</v>
      </c>
    </row>
    <row r="28" spans="1:3" ht="90" x14ac:dyDescent="0.2">
      <c r="A28" s="66">
        <v>850</v>
      </c>
      <c r="B28" s="69" t="s">
        <v>271</v>
      </c>
      <c r="C28" s="111" t="s">
        <v>273</v>
      </c>
    </row>
    <row r="29" spans="1:3" ht="60" x14ac:dyDescent="0.2">
      <c r="A29" s="66">
        <v>850</v>
      </c>
      <c r="B29" s="70" t="s">
        <v>261</v>
      </c>
      <c r="C29" s="111" t="s">
        <v>325</v>
      </c>
    </row>
    <row r="30" spans="1:3" ht="75" x14ac:dyDescent="0.25">
      <c r="A30" s="66">
        <v>850</v>
      </c>
      <c r="B30" s="71" t="s">
        <v>370</v>
      </c>
      <c r="C30" s="112" t="s">
        <v>371</v>
      </c>
    </row>
    <row r="31" spans="1:3" ht="75" x14ac:dyDescent="0.25">
      <c r="A31" s="66">
        <v>850</v>
      </c>
      <c r="B31" s="72" t="s">
        <v>366</v>
      </c>
      <c r="C31" s="112" t="s">
        <v>367</v>
      </c>
    </row>
    <row r="32" spans="1:3" ht="45" x14ac:dyDescent="0.25">
      <c r="A32" s="66">
        <v>850</v>
      </c>
      <c r="B32" s="72" t="s">
        <v>373</v>
      </c>
      <c r="C32" s="112" t="s">
        <v>372</v>
      </c>
    </row>
    <row r="33" spans="1:3" ht="150" x14ac:dyDescent="0.25">
      <c r="A33" s="66">
        <v>850</v>
      </c>
      <c r="B33" s="73" t="s">
        <v>374</v>
      </c>
      <c r="C33" s="112" t="s">
        <v>398</v>
      </c>
    </row>
    <row r="34" spans="1:3" ht="30" x14ac:dyDescent="0.2">
      <c r="A34" s="66">
        <v>850</v>
      </c>
      <c r="B34" s="70" t="s">
        <v>138</v>
      </c>
      <c r="C34" s="113" t="s">
        <v>326</v>
      </c>
    </row>
    <row r="35" spans="1:3" ht="15" x14ac:dyDescent="0.2">
      <c r="A35" s="66">
        <v>850</v>
      </c>
      <c r="B35" s="70" t="s">
        <v>292</v>
      </c>
      <c r="C35" s="113" t="s">
        <v>327</v>
      </c>
    </row>
    <row r="36" spans="1:3" ht="45" x14ac:dyDescent="0.25">
      <c r="A36" s="66">
        <v>850</v>
      </c>
      <c r="B36" s="70" t="s">
        <v>369</v>
      </c>
      <c r="C36" s="112" t="s">
        <v>399</v>
      </c>
    </row>
    <row r="37" spans="1:3" ht="15" x14ac:dyDescent="0.2">
      <c r="A37" s="66">
        <v>850</v>
      </c>
      <c r="B37" s="73" t="s">
        <v>376</v>
      </c>
      <c r="C37" s="72" t="s">
        <v>375</v>
      </c>
    </row>
    <row r="38" spans="1:3" ht="60" x14ac:dyDescent="0.2">
      <c r="A38" s="66">
        <v>850</v>
      </c>
      <c r="B38" s="74" t="s">
        <v>310</v>
      </c>
      <c r="C38" s="111" t="s">
        <v>148</v>
      </c>
    </row>
    <row r="39" spans="1:3" ht="113.25" customHeight="1" x14ac:dyDescent="0.2">
      <c r="A39" s="66">
        <v>850</v>
      </c>
      <c r="B39" s="74" t="s">
        <v>489</v>
      </c>
      <c r="C39" s="111" t="s">
        <v>490</v>
      </c>
    </row>
    <row r="40" spans="1:3" ht="90" x14ac:dyDescent="0.2">
      <c r="A40" s="66">
        <v>850</v>
      </c>
      <c r="B40" s="74" t="s">
        <v>363</v>
      </c>
      <c r="C40" s="111" t="s">
        <v>362</v>
      </c>
    </row>
    <row r="41" spans="1:3" ht="30" x14ac:dyDescent="0.2">
      <c r="A41" s="66">
        <v>850</v>
      </c>
      <c r="B41" s="74" t="s">
        <v>318</v>
      </c>
      <c r="C41" s="111" t="s">
        <v>319</v>
      </c>
    </row>
    <row r="42" spans="1:3" ht="30" x14ac:dyDescent="0.2">
      <c r="A42" s="66">
        <v>850</v>
      </c>
      <c r="B42" s="74" t="s">
        <v>311</v>
      </c>
      <c r="C42" s="111" t="s">
        <v>377</v>
      </c>
    </row>
    <row r="43" spans="1:3" ht="15" x14ac:dyDescent="0.2">
      <c r="A43" s="66">
        <v>850</v>
      </c>
      <c r="B43" s="74" t="s">
        <v>312</v>
      </c>
      <c r="C43" s="66" t="s">
        <v>296</v>
      </c>
    </row>
    <row r="44" spans="1:3" ht="45" x14ac:dyDescent="0.2">
      <c r="A44" s="66">
        <v>850</v>
      </c>
      <c r="B44" s="75" t="s">
        <v>313</v>
      </c>
      <c r="C44" s="111" t="s">
        <v>242</v>
      </c>
    </row>
    <row r="45" spans="1:3" ht="75" x14ac:dyDescent="0.2">
      <c r="A45" s="66">
        <v>850</v>
      </c>
      <c r="B45" s="74" t="s">
        <v>314</v>
      </c>
      <c r="C45" s="111" t="s">
        <v>149</v>
      </c>
    </row>
    <row r="46" spans="1:3" ht="30" x14ac:dyDescent="0.2">
      <c r="A46" s="66">
        <v>850</v>
      </c>
      <c r="B46" s="76" t="s">
        <v>315</v>
      </c>
      <c r="C46" s="111" t="s">
        <v>262</v>
      </c>
    </row>
    <row r="47" spans="1:3" ht="60" x14ac:dyDescent="0.2">
      <c r="A47" s="66">
        <v>850</v>
      </c>
      <c r="B47" s="74" t="s">
        <v>316</v>
      </c>
      <c r="C47" s="114" t="s">
        <v>264</v>
      </c>
    </row>
    <row r="48" spans="1:3" ht="45" x14ac:dyDescent="0.2">
      <c r="A48" s="66">
        <v>850</v>
      </c>
      <c r="B48" s="70" t="s">
        <v>317</v>
      </c>
      <c r="C48" s="111" t="s">
        <v>263</v>
      </c>
    </row>
    <row r="49" spans="1:3" ht="30" x14ac:dyDescent="0.2">
      <c r="A49" s="66">
        <v>850</v>
      </c>
      <c r="B49" s="77" t="s">
        <v>139</v>
      </c>
      <c r="C49" s="114" t="s">
        <v>265</v>
      </c>
    </row>
    <row r="50" spans="1:3" ht="30" x14ac:dyDescent="0.2">
      <c r="A50" s="66">
        <v>850</v>
      </c>
      <c r="B50" s="77" t="s">
        <v>140</v>
      </c>
      <c r="C50" s="115" t="s">
        <v>266</v>
      </c>
    </row>
    <row r="51" spans="1:3" ht="45" x14ac:dyDescent="0.2">
      <c r="A51" s="66">
        <v>850</v>
      </c>
      <c r="B51" s="77" t="s">
        <v>141</v>
      </c>
      <c r="C51" s="115" t="s">
        <v>267</v>
      </c>
    </row>
    <row r="52" spans="1:3" ht="45" x14ac:dyDescent="0.2">
      <c r="A52" s="66">
        <v>850</v>
      </c>
      <c r="B52" s="77" t="s">
        <v>142</v>
      </c>
      <c r="C52" s="115" t="s">
        <v>268</v>
      </c>
    </row>
    <row r="53" spans="1:3" ht="30" x14ac:dyDescent="0.2">
      <c r="A53" s="66">
        <v>850</v>
      </c>
      <c r="B53" s="70" t="s">
        <v>143</v>
      </c>
      <c r="C53" s="111" t="s">
        <v>269</v>
      </c>
    </row>
    <row r="54" spans="1:3" ht="30" x14ac:dyDescent="0.2">
      <c r="A54" s="66">
        <v>850</v>
      </c>
      <c r="B54" s="70" t="s">
        <v>144</v>
      </c>
      <c r="C54" s="111" t="s">
        <v>270</v>
      </c>
    </row>
    <row r="55" spans="1:3" ht="12.75" customHeight="1" x14ac:dyDescent="0.2">
      <c r="A55" s="275" t="s">
        <v>481</v>
      </c>
      <c r="B55" s="276"/>
      <c r="C55" s="277"/>
    </row>
    <row r="56" spans="1:3" ht="60" x14ac:dyDescent="0.2">
      <c r="A56" s="66">
        <v>949</v>
      </c>
      <c r="B56" s="70" t="s">
        <v>468</v>
      </c>
      <c r="C56" s="111" t="s">
        <v>472</v>
      </c>
    </row>
    <row r="57" spans="1:3" ht="60" x14ac:dyDescent="0.2">
      <c r="A57" s="66">
        <v>949</v>
      </c>
      <c r="B57" s="70" t="s">
        <v>469</v>
      </c>
      <c r="C57" s="111" t="s">
        <v>473</v>
      </c>
    </row>
    <row r="58" spans="1:3" x14ac:dyDescent="0.2">
      <c r="A58" s="108"/>
      <c r="B58" s="108"/>
      <c r="C58" s="108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6" sqref="B6:D6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90" t="s">
        <v>134</v>
      </c>
      <c r="C1" s="290"/>
      <c r="D1" s="290"/>
    </row>
    <row r="2" spans="2:4" x14ac:dyDescent="0.3">
      <c r="B2" s="290" t="s">
        <v>12</v>
      </c>
      <c r="C2" s="290"/>
      <c r="D2" s="290"/>
    </row>
    <row r="3" spans="2:4" x14ac:dyDescent="0.3">
      <c r="B3" s="290" t="s">
        <v>17</v>
      </c>
      <c r="C3" s="290"/>
      <c r="D3" s="290"/>
    </row>
    <row r="4" spans="2:4" x14ac:dyDescent="0.3">
      <c r="B4" s="321" t="s">
        <v>328</v>
      </c>
      <c r="C4" s="321"/>
      <c r="D4" s="321"/>
    </row>
    <row r="5" spans="2:4" x14ac:dyDescent="0.3">
      <c r="B5" s="132" t="s">
        <v>137</v>
      </c>
      <c r="C5" s="290" t="s">
        <v>454</v>
      </c>
      <c r="D5" s="290"/>
    </row>
    <row r="6" spans="2:4" x14ac:dyDescent="0.3">
      <c r="B6" s="290"/>
      <c r="C6" s="290"/>
      <c r="D6" s="290"/>
    </row>
    <row r="7" spans="2:4" x14ac:dyDescent="0.3">
      <c r="B7" s="322" t="s">
        <v>123</v>
      </c>
      <c r="C7" s="322"/>
      <c r="D7" s="322"/>
    </row>
    <row r="8" spans="2:4" x14ac:dyDescent="0.3">
      <c r="B8" s="322" t="s">
        <v>124</v>
      </c>
      <c r="C8" s="322"/>
      <c r="D8" s="322"/>
    </row>
    <row r="9" spans="2:4" x14ac:dyDescent="0.3">
      <c r="B9" s="322" t="s">
        <v>125</v>
      </c>
      <c r="C9" s="300"/>
      <c r="D9" s="300"/>
    </row>
    <row r="10" spans="2:4" x14ac:dyDescent="0.3">
      <c r="B10" s="322" t="s">
        <v>415</v>
      </c>
      <c r="C10" s="300"/>
      <c r="D10" s="300"/>
    </row>
    <row r="11" spans="2:4" x14ac:dyDescent="0.3">
      <c r="B11" s="31" t="s">
        <v>137</v>
      </c>
      <c r="C11" s="31"/>
      <c r="D11" s="31"/>
    </row>
    <row r="12" spans="2:4" ht="34.5" customHeight="1" x14ac:dyDescent="0.3">
      <c r="B12" s="134" t="s">
        <v>126</v>
      </c>
      <c r="C12" s="134" t="s">
        <v>127</v>
      </c>
      <c r="D12" s="134" t="s">
        <v>302</v>
      </c>
    </row>
    <row r="13" spans="2:4" ht="45" x14ac:dyDescent="0.3">
      <c r="B13" s="135">
        <v>1</v>
      </c>
      <c r="C13" s="136" t="s">
        <v>424</v>
      </c>
      <c r="D13" s="137">
        <v>385098.28</v>
      </c>
    </row>
    <row r="14" spans="2:4" ht="45" x14ac:dyDescent="0.3">
      <c r="B14" s="135">
        <v>2</v>
      </c>
      <c r="C14" s="136" t="s">
        <v>425</v>
      </c>
      <c r="D14" s="137">
        <v>730331.6</v>
      </c>
    </row>
    <row r="15" spans="2:4" ht="75" x14ac:dyDescent="0.3">
      <c r="B15" s="135">
        <v>3</v>
      </c>
      <c r="C15" s="136" t="s">
        <v>426</v>
      </c>
      <c r="D15" s="137">
        <v>107813.34</v>
      </c>
    </row>
    <row r="16" spans="2:4" ht="38.25" customHeight="1" x14ac:dyDescent="0.3">
      <c r="B16" s="135">
        <v>4</v>
      </c>
      <c r="C16" s="136" t="s">
        <v>428</v>
      </c>
      <c r="D16" s="137">
        <v>81746.28</v>
      </c>
    </row>
    <row r="17" spans="2:4" ht="90" x14ac:dyDescent="0.3">
      <c r="B17" s="135">
        <v>5</v>
      </c>
      <c r="C17" s="136" t="s">
        <v>423</v>
      </c>
      <c r="D17" s="137">
        <v>80672</v>
      </c>
    </row>
    <row r="18" spans="2:4" ht="65.25" customHeight="1" x14ac:dyDescent="0.3">
      <c r="B18" s="138">
        <v>6</v>
      </c>
      <c r="C18" s="139" t="s">
        <v>427</v>
      </c>
      <c r="D18" s="137">
        <v>68355.87</v>
      </c>
    </row>
    <row r="19" spans="2:4" ht="67.5" customHeight="1" x14ac:dyDescent="0.3">
      <c r="B19" s="140">
        <v>7</v>
      </c>
      <c r="C19" s="131" t="s">
        <v>421</v>
      </c>
      <c r="D19" s="137">
        <v>416261</v>
      </c>
    </row>
    <row r="20" spans="2:4" ht="51" customHeight="1" x14ac:dyDescent="0.3">
      <c r="B20" s="141">
        <v>8</v>
      </c>
      <c r="C20" s="131" t="s">
        <v>422</v>
      </c>
      <c r="D20" s="137">
        <v>4520</v>
      </c>
    </row>
    <row r="21" spans="2:4" ht="21.75" customHeight="1" x14ac:dyDescent="0.3">
      <c r="B21" s="323" t="s">
        <v>51</v>
      </c>
      <c r="C21" s="324"/>
      <c r="D21" s="142">
        <f>SUM(D13:D20)</f>
        <v>1874798.37</v>
      </c>
    </row>
  </sheetData>
  <mergeCells count="11">
    <mergeCell ref="B7:D7"/>
    <mergeCell ref="B8:D8"/>
    <mergeCell ref="B9:D9"/>
    <mergeCell ref="B10:D10"/>
    <mergeCell ref="B21:C21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B8" sqref="B8:E8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90" t="s">
        <v>133</v>
      </c>
      <c r="C1" s="290"/>
      <c r="D1" s="290"/>
      <c r="E1" s="290"/>
    </row>
    <row r="2" spans="2:5" ht="15" x14ac:dyDescent="0.25">
      <c r="B2" s="290" t="s">
        <v>12</v>
      </c>
      <c r="C2" s="290"/>
      <c r="D2" s="290"/>
      <c r="E2" s="290"/>
    </row>
    <row r="3" spans="2:5" ht="15" x14ac:dyDescent="0.25">
      <c r="B3" s="290" t="s">
        <v>17</v>
      </c>
      <c r="C3" s="290"/>
      <c r="D3" s="290"/>
      <c r="E3" s="290"/>
    </row>
    <row r="4" spans="2:5" ht="15" x14ac:dyDescent="0.25">
      <c r="B4" s="321" t="s">
        <v>328</v>
      </c>
      <c r="C4" s="321"/>
      <c r="D4" s="321"/>
      <c r="E4" s="321"/>
    </row>
    <row r="5" spans="2:5" ht="15" x14ac:dyDescent="0.25">
      <c r="B5" s="132" t="s">
        <v>137</v>
      </c>
      <c r="C5" s="290" t="s">
        <v>455</v>
      </c>
      <c r="D5" s="290"/>
      <c r="E5" s="290"/>
    </row>
    <row r="6" spans="2:5" ht="15" x14ac:dyDescent="0.25">
      <c r="B6" s="290"/>
      <c r="C6" s="290"/>
      <c r="D6" s="290"/>
      <c r="E6" s="290"/>
    </row>
    <row r="7" spans="2:5" ht="15" x14ac:dyDescent="0.25">
      <c r="B7" s="322" t="s">
        <v>123</v>
      </c>
      <c r="C7" s="322"/>
      <c r="D7" s="322"/>
      <c r="E7" s="118"/>
    </row>
    <row r="8" spans="2:5" ht="15" x14ac:dyDescent="0.25">
      <c r="B8" s="322" t="s">
        <v>124</v>
      </c>
      <c r="C8" s="322"/>
      <c r="D8" s="322"/>
      <c r="E8" s="295"/>
    </row>
    <row r="9" spans="2:5" ht="15" x14ac:dyDescent="0.25">
      <c r="B9" s="322" t="s">
        <v>125</v>
      </c>
      <c r="C9" s="300"/>
      <c r="D9" s="300"/>
      <c r="E9" s="118"/>
    </row>
    <row r="10" spans="2:5" ht="15" x14ac:dyDescent="0.25">
      <c r="B10" s="322" t="s">
        <v>520</v>
      </c>
      <c r="C10" s="300"/>
      <c r="D10" s="300"/>
      <c r="E10" s="118"/>
    </row>
    <row r="11" spans="2:5" ht="15" x14ac:dyDescent="0.25">
      <c r="B11" s="118"/>
      <c r="C11" s="118"/>
      <c r="D11" s="118"/>
      <c r="E11" s="118"/>
    </row>
    <row r="12" spans="2:5" ht="34.5" customHeight="1" x14ac:dyDescent="0.2">
      <c r="B12" s="126" t="s">
        <v>126</v>
      </c>
      <c r="C12" s="126" t="s">
        <v>127</v>
      </c>
      <c r="D12" s="126" t="s">
        <v>332</v>
      </c>
      <c r="E12" s="126" t="s">
        <v>412</v>
      </c>
    </row>
    <row r="13" spans="2:5" s="1" customFormat="1" ht="60" x14ac:dyDescent="0.3">
      <c r="B13" s="127">
        <v>1</v>
      </c>
      <c r="C13" s="126" t="s">
        <v>424</v>
      </c>
      <c r="D13" s="128">
        <v>398198.73</v>
      </c>
      <c r="E13" s="129">
        <v>411823.2</v>
      </c>
    </row>
    <row r="14" spans="2:5" s="1" customFormat="1" ht="47.25" customHeight="1" x14ac:dyDescent="0.3">
      <c r="B14" s="127">
        <v>2</v>
      </c>
      <c r="C14" s="126" t="s">
        <v>425</v>
      </c>
      <c r="D14" s="128">
        <v>755017.34</v>
      </c>
      <c r="E14" s="129">
        <v>780690.52</v>
      </c>
    </row>
    <row r="15" spans="2:5" s="1" customFormat="1" ht="87.75" customHeight="1" x14ac:dyDescent="0.3">
      <c r="B15" s="127">
        <v>3</v>
      </c>
      <c r="C15" s="126" t="s">
        <v>426</v>
      </c>
      <c r="D15" s="128">
        <v>111490.43</v>
      </c>
      <c r="E15" s="129">
        <v>115314.61</v>
      </c>
    </row>
    <row r="16" spans="2:5" s="1" customFormat="1" ht="54.75" customHeight="1" x14ac:dyDescent="0.3">
      <c r="B16" s="127">
        <v>4</v>
      </c>
      <c r="C16" s="126" t="s">
        <v>428</v>
      </c>
      <c r="D16" s="128">
        <v>84539.53</v>
      </c>
      <c r="E16" s="129">
        <v>87444.51</v>
      </c>
    </row>
    <row r="17" spans="2:5" s="1" customFormat="1" ht="96.75" customHeight="1" x14ac:dyDescent="0.3">
      <c r="B17" s="127">
        <v>5</v>
      </c>
      <c r="C17" s="126" t="s">
        <v>423</v>
      </c>
      <c r="D17" s="128">
        <v>80672</v>
      </c>
      <c r="E17" s="129">
        <v>80672</v>
      </c>
    </row>
    <row r="18" spans="2:5" s="1" customFormat="1" ht="70.5" customHeight="1" x14ac:dyDescent="0.3">
      <c r="B18" s="130">
        <v>6</v>
      </c>
      <c r="C18" s="131" t="s">
        <v>421</v>
      </c>
      <c r="D18" s="128">
        <v>416261</v>
      </c>
      <c r="E18" s="129">
        <v>0</v>
      </c>
    </row>
    <row r="19" spans="2:5" ht="21.75" customHeight="1" x14ac:dyDescent="0.2">
      <c r="B19" s="325" t="s">
        <v>51</v>
      </c>
      <c r="C19" s="326"/>
      <c r="D19" s="133">
        <f>SUM(D13:D18)</f>
        <v>1846179.0299999998</v>
      </c>
      <c r="E19" s="133">
        <f>SUM(E13:E18)</f>
        <v>1475944.84</v>
      </c>
    </row>
    <row r="20" spans="2:5" ht="15" x14ac:dyDescent="0.25">
      <c r="B20" s="118"/>
      <c r="C20" s="118"/>
      <c r="D20" s="118"/>
      <c r="E20" s="118"/>
    </row>
    <row r="21" spans="2:5" ht="15" x14ac:dyDescent="0.25">
      <c r="B21" s="31"/>
      <c r="C21" s="31"/>
      <c r="D21" s="31"/>
      <c r="E21" s="31"/>
    </row>
    <row r="22" spans="2:5" ht="15" x14ac:dyDescent="0.25">
      <c r="B22" s="31"/>
      <c r="C22" s="31"/>
      <c r="D22" s="31"/>
      <c r="E22" s="31"/>
    </row>
    <row r="23" spans="2:5" ht="15" x14ac:dyDescent="0.25">
      <c r="B23" s="31"/>
      <c r="C23" s="31"/>
      <c r="D23" s="31"/>
      <c r="E23" s="31"/>
    </row>
  </sheetData>
  <mergeCells count="11">
    <mergeCell ref="B7:D7"/>
    <mergeCell ref="B9:D9"/>
    <mergeCell ref="B10:D10"/>
    <mergeCell ref="B19:C19"/>
    <mergeCell ref="B8:E8"/>
    <mergeCell ref="B6:E6"/>
    <mergeCell ref="B1:E1"/>
    <mergeCell ref="B2:E2"/>
    <mergeCell ref="B3:E3"/>
    <mergeCell ref="B4:E4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7" sqref="B17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90" t="s">
        <v>136</v>
      </c>
      <c r="B1" s="290"/>
      <c r="C1" s="290"/>
      <c r="D1" s="31"/>
    </row>
    <row r="2" spans="1:5" x14ac:dyDescent="0.3">
      <c r="A2" s="290" t="s">
        <v>12</v>
      </c>
      <c r="B2" s="290"/>
      <c r="C2" s="290"/>
      <c r="D2" s="31"/>
    </row>
    <row r="3" spans="1:5" x14ac:dyDescent="0.3">
      <c r="A3" s="290" t="s">
        <v>17</v>
      </c>
      <c r="B3" s="290"/>
      <c r="C3" s="290"/>
      <c r="D3" s="31"/>
    </row>
    <row r="4" spans="1:5" x14ac:dyDescent="0.3">
      <c r="A4" s="290" t="s">
        <v>328</v>
      </c>
      <c r="B4" s="290"/>
      <c r="C4" s="290"/>
      <c r="D4" s="31"/>
    </row>
    <row r="5" spans="1:5" x14ac:dyDescent="0.3">
      <c r="A5" s="118" t="s">
        <v>137</v>
      </c>
      <c r="B5" s="290" t="s">
        <v>454</v>
      </c>
      <c r="C5" s="290"/>
      <c r="D5" s="109"/>
    </row>
    <row r="6" spans="1:5" x14ac:dyDescent="0.3">
      <c r="A6" s="290" t="s">
        <v>526</v>
      </c>
      <c r="B6" s="290"/>
      <c r="C6" s="290"/>
      <c r="D6" s="290"/>
    </row>
    <row r="7" spans="1:5" x14ac:dyDescent="0.3">
      <c r="A7" s="300" t="s">
        <v>6</v>
      </c>
      <c r="B7" s="300"/>
      <c r="C7" s="300"/>
      <c r="D7" s="31"/>
    </row>
    <row r="8" spans="1:5" x14ac:dyDescent="0.3">
      <c r="A8" s="300" t="s">
        <v>7</v>
      </c>
      <c r="B8" s="300"/>
      <c r="C8" s="300"/>
      <c r="D8" s="31"/>
    </row>
    <row r="9" spans="1:5" x14ac:dyDescent="0.3">
      <c r="A9" s="300" t="s">
        <v>414</v>
      </c>
      <c r="B9" s="300"/>
      <c r="C9" s="300"/>
      <c r="D9" s="31"/>
    </row>
    <row r="10" spans="1:5" x14ac:dyDescent="0.3">
      <c r="A10" s="31"/>
      <c r="B10" s="31"/>
      <c r="C10" s="31"/>
      <c r="D10" s="31"/>
    </row>
    <row r="11" spans="1:5" ht="45" customHeight="1" x14ac:dyDescent="0.3">
      <c r="A11" s="38" t="s">
        <v>1</v>
      </c>
      <c r="B11" s="38" t="s">
        <v>5</v>
      </c>
      <c r="C11" s="37" t="s">
        <v>303</v>
      </c>
      <c r="D11" s="122"/>
      <c r="E11" s="2"/>
    </row>
    <row r="12" spans="1:5" ht="30.75" x14ac:dyDescent="0.3">
      <c r="A12" s="119" t="s">
        <v>93</v>
      </c>
      <c r="B12" s="120" t="s">
        <v>23</v>
      </c>
      <c r="C12" s="121">
        <f>C14-C13</f>
        <v>0</v>
      </c>
      <c r="D12" s="124"/>
      <c r="E12" s="27"/>
    </row>
    <row r="13" spans="1:5" ht="35.25" customHeight="1" x14ac:dyDescent="0.3">
      <c r="A13" s="35" t="s">
        <v>90</v>
      </c>
      <c r="B13" s="117" t="s">
        <v>18</v>
      </c>
      <c r="C13" s="39">
        <f>'2'!C47</f>
        <v>50013474</v>
      </c>
      <c r="D13" s="123"/>
      <c r="E13" s="28"/>
    </row>
    <row r="14" spans="1:5" ht="32.25" customHeight="1" x14ac:dyDescent="0.3">
      <c r="A14" s="35" t="s">
        <v>91</v>
      </c>
      <c r="B14" s="117" t="s">
        <v>24</v>
      </c>
      <c r="C14" s="39">
        <f>'4'!C41</f>
        <v>50013474.000000007</v>
      </c>
      <c r="D14" s="123"/>
      <c r="E14" s="28"/>
    </row>
    <row r="15" spans="1:5" ht="18" customHeight="1" x14ac:dyDescent="0.3">
      <c r="A15" s="33"/>
      <c r="B15" s="33" t="s">
        <v>92</v>
      </c>
      <c r="C15" s="39">
        <f>C12</f>
        <v>0</v>
      </c>
      <c r="D15" s="125"/>
      <c r="E15" s="2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11" sqref="C11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90" t="s">
        <v>145</v>
      </c>
      <c r="B1" s="290"/>
      <c r="C1" s="290"/>
      <c r="D1" s="288"/>
    </row>
    <row r="2" spans="1:5" ht="15" x14ac:dyDescent="0.25">
      <c r="A2" s="290" t="s">
        <v>12</v>
      </c>
      <c r="B2" s="290"/>
      <c r="C2" s="290"/>
      <c r="D2" s="288"/>
    </row>
    <row r="3" spans="1:5" ht="15" x14ac:dyDescent="0.25">
      <c r="A3" s="290" t="s">
        <v>17</v>
      </c>
      <c r="B3" s="290"/>
      <c r="C3" s="290"/>
      <c r="D3" s="288"/>
    </row>
    <row r="4" spans="1:5" ht="15" x14ac:dyDescent="0.25">
      <c r="A4" s="290" t="s">
        <v>328</v>
      </c>
      <c r="B4" s="290"/>
      <c r="C4" s="290"/>
      <c r="D4" s="288"/>
    </row>
    <row r="5" spans="1:5" ht="15" x14ac:dyDescent="0.25">
      <c r="A5" s="118" t="s">
        <v>137</v>
      </c>
      <c r="B5" s="290" t="s">
        <v>456</v>
      </c>
      <c r="C5" s="290"/>
      <c r="D5" s="290"/>
    </row>
    <row r="6" spans="1:5" ht="21.75" customHeight="1" x14ac:dyDescent="0.25">
      <c r="A6" s="31"/>
      <c r="B6" s="290" t="s">
        <v>524</v>
      </c>
      <c r="C6" s="295"/>
      <c r="D6" s="295"/>
    </row>
    <row r="7" spans="1:5" ht="15" x14ac:dyDescent="0.25">
      <c r="A7" s="300" t="s">
        <v>6</v>
      </c>
      <c r="B7" s="300"/>
      <c r="C7" s="300"/>
      <c r="D7" s="31"/>
    </row>
    <row r="8" spans="1:5" ht="15" x14ac:dyDescent="0.25">
      <c r="A8" s="300" t="s">
        <v>7</v>
      </c>
      <c r="B8" s="300"/>
      <c r="C8" s="300"/>
      <c r="D8" s="31"/>
    </row>
    <row r="9" spans="1:5" ht="15" x14ac:dyDescent="0.25">
      <c r="A9" s="300" t="s">
        <v>527</v>
      </c>
      <c r="B9" s="300"/>
      <c r="C9" s="300"/>
      <c r="D9" s="31"/>
    </row>
    <row r="10" spans="1:5" ht="15" x14ac:dyDescent="0.25">
      <c r="A10" s="31"/>
      <c r="B10" s="31"/>
      <c r="C10" s="31"/>
      <c r="D10" s="31"/>
    </row>
    <row r="11" spans="1:5" ht="45" customHeight="1" x14ac:dyDescent="0.25">
      <c r="A11" s="38" t="s">
        <v>1</v>
      </c>
      <c r="B11" s="38" t="s">
        <v>5</v>
      </c>
      <c r="C11" s="37" t="s">
        <v>331</v>
      </c>
      <c r="D11" s="37" t="s">
        <v>413</v>
      </c>
      <c r="E11" s="36"/>
    </row>
    <row r="12" spans="1:5" ht="30" x14ac:dyDescent="0.25">
      <c r="A12" s="119" t="s">
        <v>93</v>
      </c>
      <c r="B12" s="120" t="s">
        <v>23</v>
      </c>
      <c r="C12" s="121">
        <f>C14-C13</f>
        <v>0</v>
      </c>
      <c r="D12" s="121">
        <f>D14-D13</f>
        <v>0</v>
      </c>
      <c r="E12" s="30"/>
    </row>
    <row r="13" spans="1:5" ht="39.75" customHeight="1" x14ac:dyDescent="0.25">
      <c r="A13" s="35" t="s">
        <v>90</v>
      </c>
      <c r="B13" s="117" t="s">
        <v>18</v>
      </c>
      <c r="C13" s="39">
        <f>'5'!C42</f>
        <v>37944595</v>
      </c>
      <c r="D13" s="39">
        <f>'5'!D42</f>
        <v>26978522</v>
      </c>
      <c r="E13" s="34"/>
    </row>
    <row r="14" spans="1:5" ht="48.75" customHeight="1" x14ac:dyDescent="0.25">
      <c r="A14" s="35" t="s">
        <v>91</v>
      </c>
      <c r="B14" s="117" t="s">
        <v>24</v>
      </c>
      <c r="C14" s="39">
        <f>'9'!D132</f>
        <v>37944595</v>
      </c>
      <c r="D14" s="39">
        <f>'9'!E132</f>
        <v>26978522</v>
      </c>
      <c r="E14" s="34"/>
    </row>
    <row r="15" spans="1:5" ht="33" customHeight="1" x14ac:dyDescent="0.25">
      <c r="A15" s="33"/>
      <c r="B15" s="117" t="s">
        <v>92</v>
      </c>
      <c r="C15" s="39">
        <f>C12</f>
        <v>0</v>
      </c>
      <c r="D15" s="39">
        <f>D12</f>
        <v>0</v>
      </c>
      <c r="E15" s="32"/>
    </row>
    <row r="16" spans="1:5" ht="15" x14ac:dyDescent="0.25">
      <c r="A16" s="31"/>
      <c r="B16" s="31"/>
      <c r="C16" s="31"/>
      <c r="D16" s="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B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6" sqref="C6"/>
    </sheetView>
  </sheetViews>
  <sheetFormatPr defaultRowHeight="16.5" x14ac:dyDescent="0.3"/>
  <cols>
    <col min="1" max="1" width="24" style="78" customWidth="1"/>
    <col min="2" max="2" width="52.42578125" style="78" customWidth="1"/>
    <col min="3" max="3" width="13.42578125" style="78" customWidth="1"/>
    <col min="4" max="4" width="10.42578125" style="78" customWidth="1"/>
    <col min="5" max="5" width="10" style="78" customWidth="1"/>
    <col min="6" max="6" width="31.28515625" style="80" customWidth="1"/>
    <col min="7" max="7" width="38.5703125" style="78" customWidth="1"/>
    <col min="8" max="16384" width="9.140625" style="78"/>
  </cols>
  <sheetData>
    <row r="1" spans="1:7" x14ac:dyDescent="0.3">
      <c r="A1" s="196" t="s">
        <v>137</v>
      </c>
      <c r="B1" s="280" t="s">
        <v>8</v>
      </c>
      <c r="C1" s="280"/>
      <c r="E1" s="79"/>
    </row>
    <row r="2" spans="1:7" x14ac:dyDescent="0.3">
      <c r="A2" s="196"/>
      <c r="B2" s="280" t="s">
        <v>12</v>
      </c>
      <c r="C2" s="280"/>
      <c r="E2" s="81"/>
    </row>
    <row r="3" spans="1:7" x14ac:dyDescent="0.3">
      <c r="A3" s="196" t="s">
        <v>137</v>
      </c>
      <c r="B3" s="280" t="s">
        <v>17</v>
      </c>
      <c r="C3" s="280"/>
    </row>
    <row r="4" spans="1:7" x14ac:dyDescent="0.3">
      <c r="A4" s="196" t="s">
        <v>137</v>
      </c>
      <c r="B4" s="280" t="s">
        <v>328</v>
      </c>
      <c r="C4" s="280"/>
    </row>
    <row r="5" spans="1:7" x14ac:dyDescent="0.3">
      <c r="A5" s="196"/>
      <c r="B5" s="280" t="s">
        <v>450</v>
      </c>
      <c r="C5" s="280"/>
    </row>
    <row r="6" spans="1:7" x14ac:dyDescent="0.3">
      <c r="A6" s="196"/>
      <c r="B6" s="196"/>
      <c r="C6" s="103" t="s">
        <v>523</v>
      </c>
    </row>
    <row r="7" spans="1:7" x14ac:dyDescent="0.3">
      <c r="A7" s="286" t="s">
        <v>95</v>
      </c>
      <c r="B7" s="286"/>
      <c r="C7" s="286"/>
    </row>
    <row r="8" spans="1:7" x14ac:dyDescent="0.3">
      <c r="A8" s="286" t="s">
        <v>492</v>
      </c>
      <c r="B8" s="286"/>
      <c r="C8" s="286"/>
    </row>
    <row r="9" spans="1:7" x14ac:dyDescent="0.3">
      <c r="A9" s="286" t="s">
        <v>0</v>
      </c>
      <c r="B9" s="286"/>
      <c r="C9" s="286"/>
    </row>
    <row r="10" spans="1:7" x14ac:dyDescent="0.3">
      <c r="A10" s="196"/>
      <c r="B10" s="196"/>
      <c r="C10" s="196"/>
    </row>
    <row r="11" spans="1:7" ht="30" x14ac:dyDescent="0.3">
      <c r="A11" s="105" t="s">
        <v>96</v>
      </c>
      <c r="B11" s="105" t="s">
        <v>97</v>
      </c>
      <c r="C11" s="105" t="s">
        <v>299</v>
      </c>
      <c r="D11" s="82"/>
      <c r="E11" s="82"/>
    </row>
    <row r="12" spans="1:7" ht="21.75" customHeight="1" x14ac:dyDescent="0.3">
      <c r="A12" s="211" t="s">
        <v>98</v>
      </c>
      <c r="B12" s="211" t="s">
        <v>99</v>
      </c>
      <c r="C12" s="218">
        <f>C13+C15+C22+C20</f>
        <v>10460000</v>
      </c>
      <c r="D12" s="83"/>
      <c r="E12" s="83"/>
    </row>
    <row r="13" spans="1:7" ht="24" customHeight="1" x14ac:dyDescent="0.3">
      <c r="A13" s="66" t="s">
        <v>100</v>
      </c>
      <c r="B13" s="66" t="s">
        <v>101</v>
      </c>
      <c r="C13" s="202">
        <f>C14</f>
        <v>1527000</v>
      </c>
      <c r="D13" s="84"/>
      <c r="E13" s="84"/>
    </row>
    <row r="14" spans="1:7" ht="22.5" customHeight="1" x14ac:dyDescent="0.3">
      <c r="A14" s="66" t="s">
        <v>244</v>
      </c>
      <c r="B14" s="66" t="s">
        <v>102</v>
      </c>
      <c r="C14" s="202">
        <v>1527000</v>
      </c>
      <c r="D14" s="85"/>
      <c r="E14" s="85"/>
    </row>
    <row r="15" spans="1:7" ht="34.5" customHeight="1" x14ac:dyDescent="0.3">
      <c r="A15" s="66" t="s">
        <v>103</v>
      </c>
      <c r="B15" s="104" t="s">
        <v>104</v>
      </c>
      <c r="C15" s="202">
        <f>C16</f>
        <v>3029000</v>
      </c>
      <c r="D15" s="85"/>
      <c r="E15" s="85"/>
      <c r="F15" s="86"/>
      <c r="G15" s="86"/>
    </row>
    <row r="16" spans="1:7" ht="36" customHeight="1" x14ac:dyDescent="0.3">
      <c r="A16" s="66" t="s">
        <v>245</v>
      </c>
      <c r="B16" s="104" t="s">
        <v>105</v>
      </c>
      <c r="C16" s="202">
        <f>C17+C18+C19</f>
        <v>3029000</v>
      </c>
      <c r="D16" s="85"/>
      <c r="E16" s="85"/>
      <c r="F16" s="87"/>
      <c r="G16" s="87"/>
    </row>
    <row r="17" spans="1:7" ht="129.75" customHeight="1" x14ac:dyDescent="0.3">
      <c r="A17" s="66" t="s">
        <v>379</v>
      </c>
      <c r="B17" s="104" t="s">
        <v>378</v>
      </c>
      <c r="C17" s="202">
        <v>1390000</v>
      </c>
      <c r="D17" s="85"/>
      <c r="E17" s="85"/>
      <c r="F17" s="87"/>
      <c r="G17" s="87"/>
    </row>
    <row r="18" spans="1:7" ht="152.25" customHeight="1" x14ac:dyDescent="0.3">
      <c r="A18" s="66" t="s">
        <v>381</v>
      </c>
      <c r="B18" s="104" t="s">
        <v>380</v>
      </c>
      <c r="C18" s="202">
        <v>9000</v>
      </c>
      <c r="D18" s="85"/>
      <c r="E18" s="85"/>
      <c r="F18" s="87"/>
      <c r="G18" s="87"/>
    </row>
    <row r="19" spans="1:7" ht="142.5" customHeight="1" x14ac:dyDescent="0.3">
      <c r="A19" s="66" t="s">
        <v>382</v>
      </c>
      <c r="B19" s="104" t="s">
        <v>383</v>
      </c>
      <c r="C19" s="202">
        <v>1630000</v>
      </c>
      <c r="D19" s="85"/>
      <c r="E19" s="85"/>
      <c r="F19" s="87"/>
      <c r="G19" s="87"/>
    </row>
    <row r="20" spans="1:7" ht="25.5" customHeight="1" x14ac:dyDescent="0.3">
      <c r="A20" s="66" t="s">
        <v>293</v>
      </c>
      <c r="B20" s="201" t="s">
        <v>509</v>
      </c>
      <c r="C20" s="202">
        <f>C21</f>
        <v>12000</v>
      </c>
      <c r="D20" s="85"/>
      <c r="E20" s="85"/>
      <c r="F20" s="87"/>
      <c r="G20" s="87"/>
    </row>
    <row r="21" spans="1:7" ht="33.75" customHeight="1" x14ac:dyDescent="0.3">
      <c r="A21" s="66" t="s">
        <v>385</v>
      </c>
      <c r="B21" s="104" t="s">
        <v>294</v>
      </c>
      <c r="C21" s="202">
        <v>12000</v>
      </c>
      <c r="D21" s="85"/>
      <c r="E21" s="85"/>
      <c r="F21" s="87"/>
      <c r="G21" s="87"/>
    </row>
    <row r="22" spans="1:7" ht="18.75" customHeight="1" x14ac:dyDescent="0.3">
      <c r="A22" s="66" t="s">
        <v>106</v>
      </c>
      <c r="B22" s="66" t="s">
        <v>107</v>
      </c>
      <c r="C22" s="202">
        <f>C23+C25</f>
        <v>5892000</v>
      </c>
      <c r="D22" s="84"/>
      <c r="E22" s="84"/>
    </row>
    <row r="23" spans="1:7" ht="20.25" customHeight="1" x14ac:dyDescent="0.3">
      <c r="A23" s="214" t="s">
        <v>246</v>
      </c>
      <c r="B23" s="66" t="s">
        <v>109</v>
      </c>
      <c r="C23" s="202">
        <f>C24</f>
        <v>775000</v>
      </c>
      <c r="D23" s="85"/>
      <c r="E23" s="85"/>
    </row>
    <row r="24" spans="1:7" ht="54.75" customHeight="1" x14ac:dyDescent="0.3">
      <c r="A24" s="66" t="s">
        <v>247</v>
      </c>
      <c r="B24" s="104" t="s">
        <v>386</v>
      </c>
      <c r="C24" s="202">
        <v>775000</v>
      </c>
      <c r="D24" s="85"/>
      <c r="E24" s="85"/>
    </row>
    <row r="25" spans="1:7" ht="21.75" customHeight="1" x14ac:dyDescent="0.3">
      <c r="A25" s="66" t="s">
        <v>248</v>
      </c>
      <c r="B25" s="66" t="s">
        <v>111</v>
      </c>
      <c r="C25" s="202">
        <f>C26+C27</f>
        <v>5117000</v>
      </c>
      <c r="D25" s="85"/>
      <c r="E25" s="85"/>
    </row>
    <row r="26" spans="1:7" ht="47.25" customHeight="1" x14ac:dyDescent="0.3">
      <c r="A26" s="66" t="s">
        <v>249</v>
      </c>
      <c r="B26" s="104" t="s">
        <v>387</v>
      </c>
      <c r="C26" s="202">
        <v>3500000</v>
      </c>
      <c r="D26" s="85"/>
      <c r="E26" s="85"/>
    </row>
    <row r="27" spans="1:7" ht="51.75" customHeight="1" x14ac:dyDescent="0.3">
      <c r="A27" s="66" t="s">
        <v>250</v>
      </c>
      <c r="B27" s="104" t="s">
        <v>388</v>
      </c>
      <c r="C27" s="202">
        <v>1617000</v>
      </c>
      <c r="D27" s="85"/>
      <c r="E27" s="85"/>
    </row>
    <row r="28" spans="1:7" ht="45.75" hidden="1" customHeight="1" x14ac:dyDescent="0.3">
      <c r="A28" s="66"/>
      <c r="B28" s="104"/>
      <c r="C28" s="202"/>
      <c r="D28" s="85"/>
      <c r="E28" s="85"/>
    </row>
    <row r="29" spans="1:7" ht="18.75" customHeight="1" x14ac:dyDescent="0.3">
      <c r="A29" s="211" t="s">
        <v>112</v>
      </c>
      <c r="B29" s="213" t="s">
        <v>113</v>
      </c>
      <c r="C29" s="218">
        <f>C30</f>
        <v>39553474</v>
      </c>
      <c r="D29" s="83"/>
      <c r="E29" s="83"/>
    </row>
    <row r="30" spans="1:7" ht="40.5" customHeight="1" x14ac:dyDescent="0.3">
      <c r="A30" s="66" t="s">
        <v>114</v>
      </c>
      <c r="B30" s="104" t="s">
        <v>115</v>
      </c>
      <c r="C30" s="202">
        <f>C31+C34+C45+C43</f>
        <v>39553474</v>
      </c>
      <c r="D30" s="85"/>
      <c r="E30" s="85"/>
    </row>
    <row r="31" spans="1:7" ht="40.5" customHeight="1" x14ac:dyDescent="0.3">
      <c r="A31" s="66" t="s">
        <v>389</v>
      </c>
      <c r="B31" s="104" t="s">
        <v>390</v>
      </c>
      <c r="C31" s="202">
        <f>C32+C33</f>
        <v>15302029</v>
      </c>
      <c r="D31" s="85"/>
      <c r="E31" s="85"/>
    </row>
    <row r="32" spans="1:7" ht="54.75" customHeight="1" x14ac:dyDescent="0.3">
      <c r="A32" s="66" t="s">
        <v>393</v>
      </c>
      <c r="B32" s="104" t="s">
        <v>399</v>
      </c>
      <c r="C32" s="202">
        <v>11666000</v>
      </c>
      <c r="D32" s="85"/>
      <c r="E32" s="85"/>
    </row>
    <row r="33" spans="1:6" ht="77.25" customHeight="1" x14ac:dyDescent="0.3">
      <c r="A33" s="209" t="s">
        <v>493</v>
      </c>
      <c r="B33" s="104" t="s">
        <v>494</v>
      </c>
      <c r="C33" s="202">
        <v>3636029</v>
      </c>
      <c r="D33" s="85"/>
      <c r="E33" s="85"/>
    </row>
    <row r="34" spans="1:6" ht="57.75" customHeight="1" x14ac:dyDescent="0.3">
      <c r="A34" s="209" t="s">
        <v>352</v>
      </c>
      <c r="B34" s="104" t="s">
        <v>391</v>
      </c>
      <c r="C34" s="202">
        <f>C35+C38+C41+C39+C40+C36+C37+C42</f>
        <v>19352762</v>
      </c>
      <c r="D34" s="85"/>
      <c r="E34" s="85"/>
      <c r="F34" s="78"/>
    </row>
    <row r="35" spans="1:6" ht="81.75" customHeight="1" x14ac:dyDescent="0.3">
      <c r="A35" s="66" t="s">
        <v>351</v>
      </c>
      <c r="B35" s="104" t="s">
        <v>148</v>
      </c>
      <c r="C35" s="202">
        <v>5876339</v>
      </c>
      <c r="D35" s="85"/>
      <c r="E35" s="85"/>
      <c r="F35" s="78"/>
    </row>
    <row r="36" spans="1:6" s="1" customFormat="1" ht="123.75" customHeight="1" x14ac:dyDescent="0.3">
      <c r="A36" s="66" t="s">
        <v>495</v>
      </c>
      <c r="B36" s="104" t="s">
        <v>490</v>
      </c>
      <c r="C36" s="202">
        <v>3027592</v>
      </c>
      <c r="D36" s="3"/>
      <c r="E36" s="3"/>
    </row>
    <row r="37" spans="1:6" s="1" customFormat="1" ht="102" customHeight="1" x14ac:dyDescent="0.3">
      <c r="A37" s="66" t="s">
        <v>396</v>
      </c>
      <c r="B37" s="104" t="s">
        <v>362</v>
      </c>
      <c r="C37" s="202">
        <v>119842</v>
      </c>
      <c r="D37" s="3"/>
      <c r="E37" s="3"/>
    </row>
    <row r="38" spans="1:6" ht="80.25" customHeight="1" x14ac:dyDescent="0.3">
      <c r="A38" s="204" t="s">
        <v>353</v>
      </c>
      <c r="B38" s="104" t="s">
        <v>319</v>
      </c>
      <c r="C38" s="202">
        <v>280059</v>
      </c>
      <c r="D38" s="85"/>
      <c r="E38" s="85"/>
      <c r="F38" s="78"/>
    </row>
    <row r="39" spans="1:6" ht="64.5" customHeight="1" x14ac:dyDescent="0.3">
      <c r="A39" s="217" t="s">
        <v>474</v>
      </c>
      <c r="B39" s="117" t="s">
        <v>475</v>
      </c>
      <c r="C39" s="175">
        <v>8406322</v>
      </c>
      <c r="F39" s="78"/>
    </row>
    <row r="40" spans="1:6" ht="83.25" customHeight="1" x14ac:dyDescent="0.3">
      <c r="A40" s="204" t="s">
        <v>392</v>
      </c>
      <c r="B40" s="104" t="s">
        <v>479</v>
      </c>
      <c r="C40" s="175">
        <v>29118</v>
      </c>
      <c r="D40" s="85"/>
      <c r="E40" s="85"/>
      <c r="F40" s="78"/>
    </row>
    <row r="41" spans="1:6" ht="45" customHeight="1" x14ac:dyDescent="0.3">
      <c r="A41" s="204" t="s">
        <v>392</v>
      </c>
      <c r="B41" s="104" t="s">
        <v>480</v>
      </c>
      <c r="C41" s="202">
        <v>14490</v>
      </c>
      <c r="D41" s="85"/>
      <c r="E41" s="85"/>
      <c r="F41" s="78"/>
    </row>
    <row r="42" spans="1:6" ht="86.25" customHeight="1" x14ac:dyDescent="0.3">
      <c r="A42" s="204" t="s">
        <v>392</v>
      </c>
      <c r="B42" s="104" t="s">
        <v>511</v>
      </c>
      <c r="C42" s="202">
        <v>1599000</v>
      </c>
      <c r="D42" s="88"/>
      <c r="E42" s="88"/>
      <c r="F42" s="78"/>
    </row>
    <row r="43" spans="1:6" ht="30" x14ac:dyDescent="0.3">
      <c r="A43" s="66" t="s">
        <v>448</v>
      </c>
      <c r="B43" s="104" t="s">
        <v>394</v>
      </c>
      <c r="C43" s="202">
        <f>C44</f>
        <v>238636</v>
      </c>
    </row>
    <row r="44" spans="1:6" ht="45" x14ac:dyDescent="0.3">
      <c r="A44" s="207" t="s">
        <v>350</v>
      </c>
      <c r="B44" s="104" t="s">
        <v>242</v>
      </c>
      <c r="C44" s="208">
        <v>238636</v>
      </c>
    </row>
    <row r="45" spans="1:6" x14ac:dyDescent="0.3">
      <c r="A45" s="66" t="s">
        <v>395</v>
      </c>
      <c r="B45" s="104" t="s">
        <v>119</v>
      </c>
      <c r="C45" s="202">
        <f>C46</f>
        <v>4660047</v>
      </c>
    </row>
    <row r="46" spans="1:6" ht="75" x14ac:dyDescent="0.3">
      <c r="A46" s="209" t="s">
        <v>349</v>
      </c>
      <c r="B46" s="104" t="s">
        <v>149</v>
      </c>
      <c r="C46" s="210">
        <v>4660047</v>
      </c>
    </row>
    <row r="47" spans="1:6" x14ac:dyDescent="0.3">
      <c r="A47" s="284" t="s">
        <v>243</v>
      </c>
      <c r="B47" s="285"/>
      <c r="C47" s="202">
        <f>C12+C29</f>
        <v>50013474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9" sqref="D9"/>
    </sheetView>
  </sheetViews>
  <sheetFormatPr defaultRowHeight="12.75" x14ac:dyDescent="0.2"/>
  <cols>
    <col min="1" max="1" width="24.85546875" style="91" customWidth="1"/>
    <col min="2" max="2" width="41.140625" style="91" customWidth="1"/>
    <col min="3" max="3" width="14.85546875" style="102" customWidth="1"/>
    <col min="4" max="4" width="14.5703125" style="91" customWidth="1"/>
    <col min="5" max="5" width="10" style="91" customWidth="1"/>
    <col min="6" max="6" width="7.5703125" style="90" customWidth="1"/>
    <col min="7" max="7" width="10.28515625" style="91" customWidth="1"/>
    <col min="8" max="16384" width="9.140625" style="91"/>
  </cols>
  <sheetData>
    <row r="1" spans="1:7" ht="15" x14ac:dyDescent="0.25">
      <c r="A1" s="196" t="s">
        <v>137</v>
      </c>
      <c r="B1" s="280" t="s">
        <v>87</v>
      </c>
      <c r="C1" s="280"/>
      <c r="D1" s="287"/>
      <c r="E1" s="89"/>
    </row>
    <row r="2" spans="1:7" ht="15" x14ac:dyDescent="0.25">
      <c r="A2" s="196" t="s">
        <v>137</v>
      </c>
      <c r="B2" s="280" t="s">
        <v>12</v>
      </c>
      <c r="C2" s="280"/>
      <c r="D2" s="287"/>
      <c r="E2" s="92"/>
    </row>
    <row r="3" spans="1:7" ht="15" x14ac:dyDescent="0.25">
      <c r="A3" s="196"/>
      <c r="B3" s="280" t="s">
        <v>17</v>
      </c>
      <c r="C3" s="280"/>
      <c r="D3" s="287"/>
    </row>
    <row r="4" spans="1:7" ht="15" x14ac:dyDescent="0.25">
      <c r="A4" s="196"/>
      <c r="B4" s="280" t="s">
        <v>328</v>
      </c>
      <c r="C4" s="280"/>
      <c r="D4" s="287"/>
    </row>
    <row r="5" spans="1:7" ht="15" x14ac:dyDescent="0.25">
      <c r="A5" s="196"/>
      <c r="B5" s="280" t="s">
        <v>451</v>
      </c>
      <c r="C5" s="280"/>
      <c r="D5" s="287"/>
    </row>
    <row r="6" spans="1:7" ht="15" x14ac:dyDescent="0.25">
      <c r="A6" s="196" t="s">
        <v>137</v>
      </c>
      <c r="B6" s="280" t="s">
        <v>524</v>
      </c>
      <c r="C6" s="288"/>
      <c r="D6" s="288"/>
    </row>
    <row r="7" spans="1:7" ht="15" x14ac:dyDescent="0.25">
      <c r="A7" s="286" t="s">
        <v>95</v>
      </c>
      <c r="B7" s="286"/>
      <c r="C7" s="286"/>
      <c r="D7" s="196"/>
    </row>
    <row r="8" spans="1:7" ht="15" x14ac:dyDescent="0.25">
      <c r="A8" s="286" t="s">
        <v>409</v>
      </c>
      <c r="B8" s="286"/>
      <c r="C8" s="286"/>
      <c r="D8" s="196"/>
    </row>
    <row r="9" spans="1:7" ht="15" x14ac:dyDescent="0.25">
      <c r="A9" s="286" t="s">
        <v>135</v>
      </c>
      <c r="B9" s="286"/>
      <c r="C9" s="286"/>
      <c r="D9" s="196"/>
    </row>
    <row r="10" spans="1:7" ht="15" x14ac:dyDescent="0.25">
      <c r="A10" s="196"/>
      <c r="B10" s="196"/>
      <c r="C10" s="197"/>
      <c r="D10" s="196"/>
    </row>
    <row r="11" spans="1:7" ht="30" x14ac:dyDescent="0.25">
      <c r="A11" s="198" t="s">
        <v>96</v>
      </c>
      <c r="B11" s="105" t="s">
        <v>97</v>
      </c>
      <c r="C11" s="199" t="s">
        <v>329</v>
      </c>
      <c r="D11" s="198" t="s">
        <v>408</v>
      </c>
      <c r="E11" s="93"/>
    </row>
    <row r="12" spans="1:7" ht="18" customHeight="1" x14ac:dyDescent="0.2">
      <c r="A12" s="211" t="s">
        <v>98</v>
      </c>
      <c r="B12" s="211" t="s">
        <v>99</v>
      </c>
      <c r="C12" s="212">
        <f>C13+C15+C22+C20</f>
        <v>10500000</v>
      </c>
      <c r="D12" s="212">
        <f>D13+D15+D22+D20</f>
        <v>10805000</v>
      </c>
      <c r="E12" s="94"/>
    </row>
    <row r="13" spans="1:7" ht="15" x14ac:dyDescent="0.2">
      <c r="A13" s="66" t="s">
        <v>100</v>
      </c>
      <c r="B13" s="66" t="s">
        <v>101</v>
      </c>
      <c r="C13" s="200">
        <f>C14</f>
        <v>1530000</v>
      </c>
      <c r="D13" s="200">
        <f>D14</f>
        <v>1530000</v>
      </c>
      <c r="E13" s="95"/>
    </row>
    <row r="14" spans="1:7" ht="22.5" customHeight="1" x14ac:dyDescent="0.2">
      <c r="A14" s="66" t="s">
        <v>244</v>
      </c>
      <c r="B14" s="66" t="s">
        <v>102</v>
      </c>
      <c r="C14" s="200">
        <v>1530000</v>
      </c>
      <c r="D14" s="200">
        <v>1530000</v>
      </c>
      <c r="E14" s="96"/>
    </row>
    <row r="15" spans="1:7" ht="45.75" customHeight="1" x14ac:dyDescent="0.2">
      <c r="A15" s="66" t="s">
        <v>103</v>
      </c>
      <c r="B15" s="104" t="s">
        <v>104</v>
      </c>
      <c r="C15" s="200">
        <f>C16</f>
        <v>3205000</v>
      </c>
      <c r="D15" s="200">
        <f>D16</f>
        <v>3364000</v>
      </c>
      <c r="E15" s="96"/>
      <c r="F15" s="97"/>
      <c r="G15" s="97"/>
    </row>
    <row r="16" spans="1:7" ht="45.75" customHeight="1" x14ac:dyDescent="0.2">
      <c r="A16" s="66" t="s">
        <v>245</v>
      </c>
      <c r="B16" s="104" t="s">
        <v>105</v>
      </c>
      <c r="C16" s="200">
        <f>C17+C18+C19</f>
        <v>3205000</v>
      </c>
      <c r="D16" s="200">
        <f>D17+D18+D19</f>
        <v>3364000</v>
      </c>
      <c r="E16" s="96"/>
      <c r="F16" s="98"/>
      <c r="G16" s="98"/>
    </row>
    <row r="17" spans="1:7" ht="156.75" customHeight="1" x14ac:dyDescent="0.2">
      <c r="A17" s="66" t="s">
        <v>379</v>
      </c>
      <c r="B17" s="104" t="s">
        <v>378</v>
      </c>
      <c r="C17" s="200">
        <v>1475000</v>
      </c>
      <c r="D17" s="200">
        <v>1557000</v>
      </c>
      <c r="E17" s="96"/>
      <c r="F17" s="98"/>
      <c r="G17" s="98"/>
    </row>
    <row r="18" spans="1:7" ht="182.25" customHeight="1" x14ac:dyDescent="0.2">
      <c r="A18" s="66" t="s">
        <v>381</v>
      </c>
      <c r="B18" s="104" t="s">
        <v>380</v>
      </c>
      <c r="C18" s="200">
        <v>9000</v>
      </c>
      <c r="D18" s="200">
        <v>9000</v>
      </c>
      <c r="E18" s="96"/>
      <c r="F18" s="98"/>
      <c r="G18" s="98"/>
    </row>
    <row r="19" spans="1:7" ht="162" customHeight="1" x14ac:dyDescent="0.2">
      <c r="A19" s="66" t="s">
        <v>382</v>
      </c>
      <c r="B19" s="104" t="s">
        <v>383</v>
      </c>
      <c r="C19" s="200">
        <v>1721000</v>
      </c>
      <c r="D19" s="200">
        <v>1798000</v>
      </c>
      <c r="E19" s="96"/>
      <c r="F19" s="98"/>
      <c r="G19" s="98"/>
    </row>
    <row r="20" spans="1:7" s="78" customFormat="1" ht="25.5" customHeight="1" x14ac:dyDescent="0.3">
      <c r="A20" s="66" t="s">
        <v>293</v>
      </c>
      <c r="B20" s="201" t="s">
        <v>384</v>
      </c>
      <c r="C20" s="202">
        <f>C21</f>
        <v>12000</v>
      </c>
      <c r="D20" s="203">
        <f>D21</f>
        <v>11000</v>
      </c>
      <c r="E20" s="85"/>
      <c r="F20" s="87"/>
      <c r="G20" s="87"/>
    </row>
    <row r="21" spans="1:7" s="78" customFormat="1" ht="33.75" customHeight="1" x14ac:dyDescent="0.3">
      <c r="A21" s="66" t="s">
        <v>385</v>
      </c>
      <c r="B21" s="104" t="s">
        <v>294</v>
      </c>
      <c r="C21" s="202">
        <v>12000</v>
      </c>
      <c r="D21" s="203">
        <v>11000</v>
      </c>
      <c r="E21" s="85"/>
      <c r="F21" s="87"/>
      <c r="G21" s="87"/>
    </row>
    <row r="22" spans="1:7" ht="17.25" customHeight="1" x14ac:dyDescent="0.2">
      <c r="A22" s="66" t="s">
        <v>106</v>
      </c>
      <c r="B22" s="66" t="s">
        <v>107</v>
      </c>
      <c r="C22" s="200">
        <f>C23+C25</f>
        <v>5753000</v>
      </c>
      <c r="D22" s="200">
        <f>D23+D25</f>
        <v>5900000</v>
      </c>
      <c r="E22" s="95"/>
    </row>
    <row r="23" spans="1:7" ht="19.5" customHeight="1" x14ac:dyDescent="0.2">
      <c r="A23" s="214" t="s">
        <v>108</v>
      </c>
      <c r="B23" s="66" t="s">
        <v>109</v>
      </c>
      <c r="C23" s="200">
        <v>800000</v>
      </c>
      <c r="D23" s="200">
        <v>800000</v>
      </c>
      <c r="E23" s="99"/>
    </row>
    <row r="24" spans="1:7" ht="75" x14ac:dyDescent="0.2">
      <c r="A24" s="66" t="s">
        <v>247</v>
      </c>
      <c r="B24" s="104" t="s">
        <v>386</v>
      </c>
      <c r="C24" s="200">
        <v>800000</v>
      </c>
      <c r="D24" s="200">
        <v>800000</v>
      </c>
      <c r="E24" s="96"/>
    </row>
    <row r="25" spans="1:7" ht="20.25" customHeight="1" x14ac:dyDescent="0.2">
      <c r="A25" s="66" t="s">
        <v>110</v>
      </c>
      <c r="B25" s="66" t="s">
        <v>111</v>
      </c>
      <c r="C25" s="200">
        <f>C26+C27</f>
        <v>4953000</v>
      </c>
      <c r="D25" s="200">
        <f>D26+D27</f>
        <v>5100000</v>
      </c>
      <c r="E25" s="99"/>
    </row>
    <row r="26" spans="1:7" ht="59.25" customHeight="1" x14ac:dyDescent="0.2">
      <c r="A26" s="66" t="s">
        <v>249</v>
      </c>
      <c r="B26" s="104" t="s">
        <v>387</v>
      </c>
      <c r="C26" s="200">
        <v>3400000</v>
      </c>
      <c r="D26" s="200">
        <v>3500000</v>
      </c>
      <c r="E26" s="96"/>
    </row>
    <row r="27" spans="1:7" ht="63" customHeight="1" x14ac:dyDescent="0.2">
      <c r="A27" s="66" t="s">
        <v>250</v>
      </c>
      <c r="B27" s="104" t="s">
        <v>388</v>
      </c>
      <c r="C27" s="200">
        <v>1553000</v>
      </c>
      <c r="D27" s="200">
        <v>1600000</v>
      </c>
      <c r="E27" s="96"/>
    </row>
    <row r="28" spans="1:7" ht="12.75" hidden="1" customHeight="1" x14ac:dyDescent="0.2">
      <c r="A28" s="66"/>
      <c r="B28" s="104"/>
      <c r="C28" s="200"/>
      <c r="D28" s="200"/>
      <c r="E28" s="96"/>
    </row>
    <row r="29" spans="1:7" ht="18.75" customHeight="1" x14ac:dyDescent="0.2">
      <c r="A29" s="211" t="s">
        <v>112</v>
      </c>
      <c r="B29" s="213" t="s">
        <v>113</v>
      </c>
      <c r="C29" s="212">
        <f>C30</f>
        <v>27444595</v>
      </c>
      <c r="D29" s="212">
        <f>D30</f>
        <v>16173522</v>
      </c>
      <c r="E29" s="94"/>
    </row>
    <row r="30" spans="1:7" ht="45" customHeight="1" x14ac:dyDescent="0.2">
      <c r="A30" s="66" t="s">
        <v>114</v>
      </c>
      <c r="B30" s="104" t="s">
        <v>115</v>
      </c>
      <c r="C30" s="200">
        <f>C31+C33+C39+C42</f>
        <v>27444595</v>
      </c>
      <c r="D30" s="200">
        <f>D31+D33+D39+D42</f>
        <v>16173522</v>
      </c>
      <c r="E30" s="100"/>
    </row>
    <row r="31" spans="1:7" ht="40.5" customHeight="1" x14ac:dyDescent="0.2">
      <c r="A31" s="66" t="s">
        <v>389</v>
      </c>
      <c r="B31" s="104" t="s">
        <v>390</v>
      </c>
      <c r="C31" s="200">
        <f>C32</f>
        <v>2144000</v>
      </c>
      <c r="D31" s="200">
        <f>D32</f>
        <v>0</v>
      </c>
      <c r="E31" s="100"/>
    </row>
    <row r="32" spans="1:7" ht="65.25" customHeight="1" x14ac:dyDescent="0.2">
      <c r="A32" s="66" t="s">
        <v>393</v>
      </c>
      <c r="B32" s="104" t="s">
        <v>399</v>
      </c>
      <c r="C32" s="200">
        <v>2144000</v>
      </c>
      <c r="D32" s="200">
        <v>0</v>
      </c>
      <c r="E32" s="100"/>
    </row>
    <row r="33" spans="1:6" ht="54" customHeight="1" x14ac:dyDescent="0.2">
      <c r="A33" s="209" t="s">
        <v>352</v>
      </c>
      <c r="B33" s="104" t="s">
        <v>116</v>
      </c>
      <c r="C33" s="200">
        <f>C34+C35+C36+C38+C37</f>
        <v>20249705</v>
      </c>
      <c r="D33" s="200">
        <f>D34+D35+D36+D38</f>
        <v>10978947</v>
      </c>
      <c r="E33" s="100"/>
    </row>
    <row r="34" spans="1:6" ht="92.25" customHeight="1" x14ac:dyDescent="0.2">
      <c r="A34" s="66" t="s">
        <v>351</v>
      </c>
      <c r="B34" s="104" t="s">
        <v>148</v>
      </c>
      <c r="C34" s="200">
        <v>8958223</v>
      </c>
      <c r="D34" s="200">
        <v>8958223</v>
      </c>
      <c r="E34" s="100"/>
      <c r="F34" s="91"/>
    </row>
    <row r="35" spans="1:6" ht="123" customHeight="1" x14ac:dyDescent="0.2">
      <c r="A35" s="204" t="s">
        <v>396</v>
      </c>
      <c r="B35" s="104" t="s">
        <v>362</v>
      </c>
      <c r="C35" s="200">
        <v>0</v>
      </c>
      <c r="D35" s="200">
        <v>1595238</v>
      </c>
      <c r="E35" s="100"/>
      <c r="F35" s="91"/>
    </row>
    <row r="36" spans="1:6" s="78" customFormat="1" ht="57" customHeight="1" x14ac:dyDescent="0.3">
      <c r="A36" s="204" t="s">
        <v>353</v>
      </c>
      <c r="B36" s="104" t="s">
        <v>319</v>
      </c>
      <c r="C36" s="202">
        <v>413115</v>
      </c>
      <c r="D36" s="203">
        <v>410161</v>
      </c>
    </row>
    <row r="37" spans="1:6" s="78" customFormat="1" ht="84.75" customHeight="1" x14ac:dyDescent="0.3">
      <c r="A37" s="217" t="s">
        <v>474</v>
      </c>
      <c r="B37" s="117" t="s">
        <v>475</v>
      </c>
      <c r="C37" s="175">
        <v>10863042</v>
      </c>
      <c r="D37" s="273">
        <v>0</v>
      </c>
    </row>
    <row r="38" spans="1:6" s="78" customFormat="1" ht="42" customHeight="1" x14ac:dyDescent="0.3">
      <c r="A38" s="204" t="s">
        <v>392</v>
      </c>
      <c r="B38" s="205" t="s">
        <v>296</v>
      </c>
      <c r="C38" s="202">
        <v>15325</v>
      </c>
      <c r="D38" s="203">
        <v>15325</v>
      </c>
    </row>
    <row r="39" spans="1:6" ht="42" customHeight="1" x14ac:dyDescent="0.2">
      <c r="A39" s="66" t="s">
        <v>447</v>
      </c>
      <c r="B39" s="206" t="s">
        <v>394</v>
      </c>
      <c r="C39" s="200">
        <f>C40</f>
        <v>240940</v>
      </c>
      <c r="D39" s="200">
        <f>D40</f>
        <v>249837</v>
      </c>
      <c r="E39" s="100"/>
      <c r="F39" s="91"/>
    </row>
    <row r="40" spans="1:6" s="78" customFormat="1" ht="66" customHeight="1" x14ac:dyDescent="0.3">
      <c r="A40" s="207" t="s">
        <v>350</v>
      </c>
      <c r="B40" s="104" t="s">
        <v>242</v>
      </c>
      <c r="C40" s="208">
        <v>240940</v>
      </c>
      <c r="D40" s="203">
        <v>249837</v>
      </c>
    </row>
    <row r="41" spans="1:6" ht="89.25" hidden="1" customHeight="1" x14ac:dyDescent="0.2">
      <c r="A41" s="66" t="s">
        <v>117</v>
      </c>
      <c r="B41" s="104" t="s">
        <v>118</v>
      </c>
      <c r="C41" s="200"/>
      <c r="D41" s="200"/>
      <c r="E41" s="100"/>
      <c r="F41" s="91"/>
    </row>
    <row r="42" spans="1:6" ht="48" customHeight="1" x14ac:dyDescent="0.2">
      <c r="A42" s="66" t="s">
        <v>395</v>
      </c>
      <c r="B42" s="104" t="s">
        <v>119</v>
      </c>
      <c r="C42" s="202">
        <f>C43</f>
        <v>4809950</v>
      </c>
      <c r="D42" s="200">
        <f>D43</f>
        <v>4944738</v>
      </c>
      <c r="E42" s="100"/>
      <c r="F42" s="91"/>
    </row>
    <row r="43" spans="1:6" ht="105.75" customHeight="1" x14ac:dyDescent="0.2">
      <c r="A43" s="209" t="s">
        <v>349</v>
      </c>
      <c r="B43" s="104" t="s">
        <v>149</v>
      </c>
      <c r="C43" s="210">
        <v>4809950</v>
      </c>
      <c r="D43" s="200">
        <v>4944738</v>
      </c>
      <c r="E43" s="100"/>
      <c r="F43" s="91"/>
    </row>
    <row r="44" spans="1:6" ht="15.75" customHeight="1" x14ac:dyDescent="0.2">
      <c r="A44" s="284" t="s">
        <v>84</v>
      </c>
      <c r="B44" s="285"/>
      <c r="C44" s="200">
        <f>C12+C29</f>
        <v>37944595</v>
      </c>
      <c r="D44" s="200">
        <f>D12+D29</f>
        <v>26978522</v>
      </c>
      <c r="E44" s="101"/>
      <c r="F44" s="91"/>
    </row>
    <row r="45" spans="1:6" ht="15" x14ac:dyDescent="0.25">
      <c r="A45" s="196"/>
      <c r="B45" s="196"/>
      <c r="C45" s="197"/>
      <c r="D45" s="196"/>
    </row>
    <row r="46" spans="1:6" x14ac:dyDescent="0.2">
      <c r="A46" s="215"/>
      <c r="B46" s="215"/>
      <c r="C46" s="216"/>
      <c r="D46" s="215"/>
    </row>
  </sheetData>
  <mergeCells count="10">
    <mergeCell ref="A8:C8"/>
    <mergeCell ref="A9:C9"/>
    <mergeCell ref="A44:B44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C11" sqref="C11:C12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247" t="s">
        <v>137</v>
      </c>
      <c r="B1" s="290" t="s">
        <v>517</v>
      </c>
      <c r="C1" s="290"/>
    </row>
    <row r="2" spans="1:5" x14ac:dyDescent="0.3">
      <c r="A2" s="31"/>
      <c r="B2" s="290" t="s">
        <v>12</v>
      </c>
      <c r="C2" s="290"/>
    </row>
    <row r="3" spans="1:5" x14ac:dyDescent="0.3">
      <c r="A3" s="31"/>
      <c r="B3" s="290" t="s">
        <v>17</v>
      </c>
      <c r="C3" s="290"/>
    </row>
    <row r="4" spans="1:5" x14ac:dyDescent="0.3">
      <c r="A4" s="31"/>
      <c r="B4" s="290" t="s">
        <v>328</v>
      </c>
      <c r="C4" s="290"/>
    </row>
    <row r="5" spans="1:5" x14ac:dyDescent="0.3">
      <c r="A5" s="31" t="s">
        <v>137</v>
      </c>
      <c r="B5" s="290" t="s">
        <v>514</v>
      </c>
      <c r="C5" s="290"/>
    </row>
    <row r="6" spans="1:5" ht="30" customHeight="1" x14ac:dyDescent="0.3">
      <c r="A6" s="294" t="s">
        <v>525</v>
      </c>
      <c r="B6" s="295"/>
      <c r="C6" s="295"/>
    </row>
    <row r="7" spans="1:5" x14ac:dyDescent="0.3">
      <c r="A7" s="291" t="s">
        <v>420</v>
      </c>
      <c r="B7" s="291"/>
      <c r="C7" s="291"/>
    </row>
    <row r="8" spans="1:5" x14ac:dyDescent="0.3">
      <c r="A8" s="291" t="s">
        <v>21</v>
      </c>
      <c r="B8" s="291"/>
      <c r="C8" s="291"/>
    </row>
    <row r="9" spans="1:5" x14ac:dyDescent="0.3">
      <c r="A9" s="291" t="s">
        <v>0</v>
      </c>
      <c r="B9" s="291"/>
      <c r="C9" s="291"/>
    </row>
    <row r="10" spans="1:5" x14ac:dyDescent="0.3">
      <c r="A10" s="31"/>
      <c r="B10" s="31"/>
      <c r="C10" s="31"/>
    </row>
    <row r="11" spans="1:5" x14ac:dyDescent="0.3">
      <c r="A11" s="194"/>
      <c r="B11" s="194"/>
      <c r="C11" s="292" t="s">
        <v>300</v>
      </c>
      <c r="D11" s="289"/>
      <c r="E11" s="289"/>
    </row>
    <row r="12" spans="1:5" x14ac:dyDescent="0.3">
      <c r="A12" s="195" t="s">
        <v>1</v>
      </c>
      <c r="B12" s="195" t="s">
        <v>2</v>
      </c>
      <c r="C12" s="293"/>
      <c r="D12" s="289"/>
      <c r="E12" s="289"/>
    </row>
    <row r="13" spans="1:5" x14ac:dyDescent="0.3">
      <c r="A13" s="231" t="s">
        <v>9</v>
      </c>
      <c r="B13" s="232" t="s">
        <v>3</v>
      </c>
      <c r="C13" s="233">
        <f>C14+C16+C15</f>
        <v>7100800.0499999998</v>
      </c>
      <c r="D13" s="64"/>
      <c r="E13" s="64"/>
    </row>
    <row r="14" spans="1:5" ht="45" x14ac:dyDescent="0.3">
      <c r="A14" s="179" t="s">
        <v>10</v>
      </c>
      <c r="B14" s="126" t="s">
        <v>22</v>
      </c>
      <c r="C14" s="180">
        <v>5608494.7699999996</v>
      </c>
      <c r="D14" s="65"/>
      <c r="E14" s="65"/>
    </row>
    <row r="15" spans="1:5" x14ac:dyDescent="0.3">
      <c r="A15" s="179" t="s">
        <v>258</v>
      </c>
      <c r="B15" s="126" t="s">
        <v>259</v>
      </c>
      <c r="C15" s="180">
        <v>200000</v>
      </c>
      <c r="D15" s="65"/>
      <c r="E15" s="65"/>
    </row>
    <row r="16" spans="1:5" x14ac:dyDescent="0.3">
      <c r="A16" s="179" t="s">
        <v>47</v>
      </c>
      <c r="B16" s="126" t="s">
        <v>48</v>
      </c>
      <c r="C16" s="180">
        <v>1292305.28</v>
      </c>
      <c r="D16" s="65"/>
      <c r="E16" s="65"/>
    </row>
    <row r="17" spans="1:5" x14ac:dyDescent="0.3">
      <c r="A17" s="234" t="s">
        <v>251</v>
      </c>
      <c r="B17" s="235" t="s">
        <v>253</v>
      </c>
      <c r="C17" s="233">
        <f>C18</f>
        <v>238636</v>
      </c>
      <c r="D17" s="65"/>
      <c r="E17" s="65"/>
    </row>
    <row r="18" spans="1:5" x14ac:dyDescent="0.3">
      <c r="A18" s="179" t="s">
        <v>252</v>
      </c>
      <c r="B18" s="126" t="s">
        <v>254</v>
      </c>
      <c r="C18" s="180">
        <v>238636</v>
      </c>
      <c r="D18" s="65"/>
      <c r="E18" s="65"/>
    </row>
    <row r="19" spans="1:5" ht="28.5" x14ac:dyDescent="0.3">
      <c r="A19" s="234" t="s">
        <v>13</v>
      </c>
      <c r="B19" s="236" t="s">
        <v>14</v>
      </c>
      <c r="C19" s="233">
        <f>C22+C23</f>
        <v>370000</v>
      </c>
      <c r="D19" s="64"/>
      <c r="E19" s="64"/>
    </row>
    <row r="20" spans="1:5" hidden="1" x14ac:dyDescent="0.3">
      <c r="A20" s="237"/>
      <c r="B20" s="238"/>
      <c r="C20" s="233"/>
      <c r="D20" s="3"/>
      <c r="E20" s="3"/>
    </row>
    <row r="21" spans="1:5" hidden="1" x14ac:dyDescent="0.3">
      <c r="A21" s="181"/>
      <c r="B21" s="185"/>
      <c r="C21" s="180"/>
      <c r="D21" s="3"/>
      <c r="E21" s="3"/>
    </row>
    <row r="22" spans="1:5" x14ac:dyDescent="0.3">
      <c r="A22" s="181" t="s">
        <v>49</v>
      </c>
      <c r="B22" s="182" t="s">
        <v>50</v>
      </c>
      <c r="C22" s="180">
        <v>360000</v>
      </c>
      <c r="D22" s="3"/>
      <c r="E22" s="3"/>
    </row>
    <row r="23" spans="1:5" ht="30.75" x14ac:dyDescent="0.3">
      <c r="A23" s="181" t="s">
        <v>85</v>
      </c>
      <c r="B23" s="184" t="s">
        <v>86</v>
      </c>
      <c r="C23" s="180">
        <v>10000</v>
      </c>
      <c r="D23" s="3"/>
      <c r="E23" s="3"/>
    </row>
    <row r="24" spans="1:5" x14ac:dyDescent="0.3">
      <c r="A24" s="237" t="s">
        <v>27</v>
      </c>
      <c r="B24" s="238" t="s">
        <v>37</v>
      </c>
      <c r="C24" s="233">
        <f>C25+C26</f>
        <v>21774485.559999999</v>
      </c>
      <c r="D24" s="3"/>
      <c r="E24" s="3"/>
    </row>
    <row r="25" spans="1:5" x14ac:dyDescent="0.3">
      <c r="A25" s="181" t="s">
        <v>45</v>
      </c>
      <c r="B25" s="172" t="s">
        <v>46</v>
      </c>
      <c r="C25" s="180">
        <v>21321350.559999999</v>
      </c>
      <c r="D25" s="3"/>
      <c r="E25" s="3"/>
    </row>
    <row r="26" spans="1:5" x14ac:dyDescent="0.3">
      <c r="A26" s="181" t="s">
        <v>274</v>
      </c>
      <c r="B26" s="172" t="s">
        <v>275</v>
      </c>
      <c r="C26" s="180">
        <v>453135</v>
      </c>
      <c r="D26" s="3"/>
      <c r="E26" s="3"/>
    </row>
    <row r="27" spans="1:5" x14ac:dyDescent="0.3">
      <c r="A27" s="237" t="s">
        <v>11</v>
      </c>
      <c r="B27" s="238" t="s">
        <v>4</v>
      </c>
      <c r="C27" s="233">
        <f>C28+C29</f>
        <v>18696354.550000001</v>
      </c>
      <c r="D27" s="64"/>
      <c r="E27" s="64"/>
    </row>
    <row r="28" spans="1:5" x14ac:dyDescent="0.3">
      <c r="A28" s="181" t="s">
        <v>26</v>
      </c>
      <c r="B28" s="185" t="s">
        <v>25</v>
      </c>
      <c r="C28" s="180">
        <v>3343741.48</v>
      </c>
      <c r="D28" s="64"/>
      <c r="E28" s="64"/>
    </row>
    <row r="29" spans="1:5" x14ac:dyDescent="0.3">
      <c r="A29" s="181" t="s">
        <v>19</v>
      </c>
      <c r="B29" s="185" t="s">
        <v>20</v>
      </c>
      <c r="C29" s="180">
        <v>15352613.07</v>
      </c>
      <c r="D29" s="3"/>
      <c r="E29" s="3"/>
    </row>
    <row r="30" spans="1:5" x14ac:dyDescent="0.3">
      <c r="A30" s="237" t="s">
        <v>29</v>
      </c>
      <c r="B30" s="238" t="s">
        <v>38</v>
      </c>
      <c r="C30" s="233">
        <f>C31</f>
        <v>81746.28</v>
      </c>
      <c r="D30" s="3"/>
      <c r="E30" s="3"/>
    </row>
    <row r="31" spans="1:5" x14ac:dyDescent="0.3">
      <c r="A31" s="181" t="s">
        <v>28</v>
      </c>
      <c r="B31" s="172" t="s">
        <v>30</v>
      </c>
      <c r="C31" s="180">
        <v>81746.28</v>
      </c>
      <c r="D31" s="3"/>
      <c r="E31" s="3"/>
    </row>
    <row r="32" spans="1:5" x14ac:dyDescent="0.3">
      <c r="A32" s="237" t="s">
        <v>31</v>
      </c>
      <c r="B32" s="239" t="s">
        <v>39</v>
      </c>
      <c r="C32" s="233">
        <f>C33</f>
        <v>1115429.8799999999</v>
      </c>
      <c r="D32" s="3"/>
      <c r="E32" s="3"/>
    </row>
    <row r="33" spans="1:5" x14ac:dyDescent="0.3">
      <c r="A33" s="181" t="s">
        <v>33</v>
      </c>
      <c r="B33" s="185" t="s">
        <v>32</v>
      </c>
      <c r="C33" s="180">
        <v>1115429.8799999999</v>
      </c>
      <c r="D33" s="3"/>
      <c r="E33" s="3"/>
    </row>
    <row r="34" spans="1:5" hidden="1" x14ac:dyDescent="0.3">
      <c r="A34" s="237" t="s">
        <v>42</v>
      </c>
      <c r="B34" s="238" t="s">
        <v>44</v>
      </c>
      <c r="C34" s="233"/>
      <c r="D34" s="3"/>
      <c r="E34" s="3"/>
    </row>
    <row r="35" spans="1:5" hidden="1" x14ac:dyDescent="0.3">
      <c r="A35" s="181" t="s">
        <v>43</v>
      </c>
      <c r="B35" s="185" t="s">
        <v>41</v>
      </c>
      <c r="C35" s="180"/>
      <c r="D35" s="3"/>
      <c r="E35" s="3"/>
    </row>
    <row r="36" spans="1:5" x14ac:dyDescent="0.3">
      <c r="A36" s="237" t="s">
        <v>42</v>
      </c>
      <c r="B36" s="240" t="s">
        <v>44</v>
      </c>
      <c r="C36" s="233">
        <f>C38+C37</f>
        <v>528208.34</v>
      </c>
      <c r="D36" s="3"/>
      <c r="E36" s="3"/>
    </row>
    <row r="37" spans="1:5" x14ac:dyDescent="0.3">
      <c r="A37" s="181" t="s">
        <v>150</v>
      </c>
      <c r="B37" s="186" t="s">
        <v>151</v>
      </c>
      <c r="C37" s="180">
        <v>44059.34</v>
      </c>
      <c r="D37" s="3"/>
      <c r="E37" s="3"/>
    </row>
    <row r="38" spans="1:5" x14ac:dyDescent="0.3">
      <c r="A38" s="181" t="s">
        <v>43</v>
      </c>
      <c r="B38" s="187" t="s">
        <v>41</v>
      </c>
      <c r="C38" s="180">
        <v>484149</v>
      </c>
      <c r="D38" s="3"/>
      <c r="E38" s="3"/>
    </row>
    <row r="39" spans="1:5" x14ac:dyDescent="0.3">
      <c r="A39" s="237" t="s">
        <v>35</v>
      </c>
      <c r="B39" s="238" t="s">
        <v>40</v>
      </c>
      <c r="C39" s="233">
        <f>C40</f>
        <v>107813.34</v>
      </c>
      <c r="D39" s="3"/>
      <c r="E39" s="3"/>
    </row>
    <row r="40" spans="1:5" x14ac:dyDescent="0.3">
      <c r="A40" s="181" t="s">
        <v>36</v>
      </c>
      <c r="B40" s="188" t="s">
        <v>34</v>
      </c>
      <c r="C40" s="180">
        <v>107813.34</v>
      </c>
      <c r="D40" s="3"/>
      <c r="E40" s="3"/>
    </row>
    <row r="41" spans="1:5" x14ac:dyDescent="0.3">
      <c r="A41" s="238"/>
      <c r="B41" s="238" t="s">
        <v>84</v>
      </c>
      <c r="C41" s="241">
        <f>C13+C19+C24+C27+C30+C32+C39+C36+C17</f>
        <v>50013474.000000007</v>
      </c>
      <c r="D41" s="27"/>
      <c r="E41" s="27"/>
    </row>
    <row r="42" spans="1:5" x14ac:dyDescent="0.3">
      <c r="A42" s="31"/>
      <c r="B42" s="31"/>
      <c r="C42" s="31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pane ySplit="13" topLeftCell="A32" activePane="bottomLeft" state="frozen"/>
      <selection pane="bottomLeft" activeCell="C29" sqref="C29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1" t="s">
        <v>137</v>
      </c>
      <c r="B1" s="290" t="s">
        <v>94</v>
      </c>
      <c r="C1" s="290"/>
      <c r="D1" s="288"/>
    </row>
    <row r="2" spans="1:5" x14ac:dyDescent="0.3">
      <c r="A2" s="31"/>
      <c r="B2" s="290" t="s">
        <v>12</v>
      </c>
      <c r="C2" s="290"/>
      <c r="D2" s="288"/>
    </row>
    <row r="3" spans="1:5" x14ac:dyDescent="0.3">
      <c r="A3" s="31"/>
      <c r="B3" s="290" t="s">
        <v>17</v>
      </c>
      <c r="C3" s="290"/>
      <c r="D3" s="288"/>
    </row>
    <row r="4" spans="1:5" x14ac:dyDescent="0.3">
      <c r="A4" s="31"/>
      <c r="B4" s="290" t="s">
        <v>328</v>
      </c>
      <c r="C4" s="290"/>
      <c r="D4" s="288"/>
    </row>
    <row r="5" spans="1:5" ht="15.75" customHeight="1" x14ac:dyDescent="0.3">
      <c r="A5" s="31"/>
      <c r="B5" s="290" t="s">
        <v>452</v>
      </c>
      <c r="C5" s="290"/>
      <c r="D5" s="288"/>
    </row>
    <row r="6" spans="1:5" ht="15" customHeight="1" x14ac:dyDescent="0.3">
      <c r="A6" s="31"/>
      <c r="B6" s="301" t="s">
        <v>524</v>
      </c>
      <c r="C6" s="301"/>
      <c r="D6" s="301"/>
    </row>
    <row r="7" spans="1:5" x14ac:dyDescent="0.3">
      <c r="A7" s="300" t="s">
        <v>130</v>
      </c>
      <c r="B7" s="300"/>
      <c r="C7" s="300"/>
      <c r="D7" s="31"/>
    </row>
    <row r="8" spans="1:5" x14ac:dyDescent="0.3">
      <c r="A8" s="189"/>
      <c r="B8" s="189" t="s">
        <v>419</v>
      </c>
      <c r="C8" s="189"/>
      <c r="D8" s="31"/>
    </row>
    <row r="9" spans="1:5" x14ac:dyDescent="0.3">
      <c r="A9" s="300" t="s">
        <v>21</v>
      </c>
      <c r="B9" s="300"/>
      <c r="C9" s="300"/>
      <c r="D9" s="31"/>
    </row>
    <row r="10" spans="1:5" ht="14.25" customHeight="1" x14ac:dyDescent="0.3">
      <c r="A10" s="300" t="s">
        <v>0</v>
      </c>
      <c r="B10" s="300"/>
      <c r="C10" s="300"/>
      <c r="D10" s="31"/>
    </row>
    <row r="11" spans="1:5" ht="8.25" hidden="1" customHeight="1" x14ac:dyDescent="0.3">
      <c r="A11" s="31"/>
      <c r="B11" s="31"/>
      <c r="C11" s="31"/>
      <c r="D11" s="31"/>
    </row>
    <row r="12" spans="1:5" ht="13.5" customHeight="1" x14ac:dyDescent="0.3">
      <c r="A12" s="177"/>
      <c r="B12" s="177"/>
      <c r="C12" s="296" t="s">
        <v>330</v>
      </c>
      <c r="D12" s="296" t="s">
        <v>410</v>
      </c>
      <c r="E12" s="289"/>
    </row>
    <row r="13" spans="1:5" ht="15.75" customHeight="1" x14ac:dyDescent="0.3">
      <c r="A13" s="178" t="s">
        <v>1</v>
      </c>
      <c r="B13" s="178" t="s">
        <v>2</v>
      </c>
      <c r="C13" s="297"/>
      <c r="D13" s="297"/>
      <c r="E13" s="289"/>
    </row>
    <row r="14" spans="1:5" ht="18" customHeight="1" x14ac:dyDescent="0.3">
      <c r="A14" s="190" t="s">
        <v>9</v>
      </c>
      <c r="B14" s="191" t="s">
        <v>3</v>
      </c>
      <c r="C14" s="180">
        <f>C15+C17+C16</f>
        <v>6047639.4699999997</v>
      </c>
      <c r="D14" s="180">
        <f>D15+D17+D16</f>
        <v>5224481.04</v>
      </c>
      <c r="E14" s="64"/>
    </row>
    <row r="15" spans="1:5" ht="48" customHeight="1" x14ac:dyDescent="0.3">
      <c r="A15" s="179" t="s">
        <v>10</v>
      </c>
      <c r="B15" s="126" t="s">
        <v>22</v>
      </c>
      <c r="C15" s="180">
        <v>5478967.4699999997</v>
      </c>
      <c r="D15" s="39">
        <v>5043809.04</v>
      </c>
      <c r="E15" s="65"/>
    </row>
    <row r="16" spans="1:5" ht="26.25" customHeight="1" x14ac:dyDescent="0.3">
      <c r="A16" s="179" t="s">
        <v>258</v>
      </c>
      <c r="B16" s="136" t="s">
        <v>259</v>
      </c>
      <c r="C16" s="180">
        <v>100000</v>
      </c>
      <c r="D16" s="39">
        <v>100000</v>
      </c>
      <c r="E16" s="65"/>
    </row>
    <row r="17" spans="1:5" ht="21.75" customHeight="1" x14ac:dyDescent="0.3">
      <c r="A17" s="179" t="s">
        <v>47</v>
      </c>
      <c r="B17" s="126" t="s">
        <v>48</v>
      </c>
      <c r="C17" s="180">
        <v>468672</v>
      </c>
      <c r="D17" s="39">
        <v>80672</v>
      </c>
      <c r="E17" s="65"/>
    </row>
    <row r="18" spans="1:5" ht="20.25" customHeight="1" x14ac:dyDescent="0.3">
      <c r="A18" s="179" t="s">
        <v>251</v>
      </c>
      <c r="B18" s="126" t="s">
        <v>253</v>
      </c>
      <c r="C18" s="180">
        <f>C19</f>
        <v>240940</v>
      </c>
      <c r="D18" s="39">
        <f>D19</f>
        <v>249837</v>
      </c>
      <c r="E18" s="65"/>
    </row>
    <row r="19" spans="1:5" ht="20.25" customHeight="1" x14ac:dyDescent="0.3">
      <c r="A19" s="179" t="s">
        <v>252</v>
      </c>
      <c r="B19" s="126" t="s">
        <v>254</v>
      </c>
      <c r="C19" s="180">
        <v>240940</v>
      </c>
      <c r="D19" s="39">
        <v>249837</v>
      </c>
      <c r="E19" s="65"/>
    </row>
    <row r="20" spans="1:5" ht="36.75" customHeight="1" x14ac:dyDescent="0.3">
      <c r="A20" s="179" t="s">
        <v>13</v>
      </c>
      <c r="B20" s="192" t="s">
        <v>14</v>
      </c>
      <c r="C20" s="180">
        <f>C21+C22</f>
        <v>15000</v>
      </c>
      <c r="D20" s="180">
        <f>D21+D22</f>
        <v>0</v>
      </c>
      <c r="E20" s="65"/>
    </row>
    <row r="21" spans="1:5" ht="23.25" customHeight="1" x14ac:dyDescent="0.3">
      <c r="A21" s="181" t="s">
        <v>49</v>
      </c>
      <c r="B21" s="182" t="s">
        <v>50</v>
      </c>
      <c r="C21" s="180">
        <v>5000</v>
      </c>
      <c r="D21" s="183">
        <v>0</v>
      </c>
      <c r="E21" s="3"/>
    </row>
    <row r="22" spans="1:5" ht="30.75" customHeight="1" x14ac:dyDescent="0.3">
      <c r="A22" s="181" t="s">
        <v>85</v>
      </c>
      <c r="B22" s="184" t="s">
        <v>86</v>
      </c>
      <c r="C22" s="180">
        <v>10000</v>
      </c>
      <c r="D22" s="183">
        <v>0</v>
      </c>
      <c r="E22" s="3"/>
    </row>
    <row r="23" spans="1:5" ht="26.25" customHeight="1" x14ac:dyDescent="0.3">
      <c r="A23" s="181" t="s">
        <v>27</v>
      </c>
      <c r="B23" s="185" t="s">
        <v>37</v>
      </c>
      <c r="C23" s="180">
        <f>C24+C25</f>
        <v>22972552</v>
      </c>
      <c r="D23" s="180">
        <f>D24+D25</f>
        <v>17532859</v>
      </c>
      <c r="E23" s="3"/>
    </row>
    <row r="24" spans="1:5" x14ac:dyDescent="0.3">
      <c r="A24" s="181" t="s">
        <v>45</v>
      </c>
      <c r="B24" s="172" t="s">
        <v>46</v>
      </c>
      <c r="C24" s="180">
        <v>22539263</v>
      </c>
      <c r="D24" s="183">
        <v>17515831</v>
      </c>
      <c r="E24" s="3"/>
    </row>
    <row r="25" spans="1:5" ht="18" customHeight="1" x14ac:dyDescent="0.3">
      <c r="A25" s="181" t="s">
        <v>274</v>
      </c>
      <c r="B25" s="172" t="s">
        <v>275</v>
      </c>
      <c r="C25" s="180">
        <v>433289</v>
      </c>
      <c r="D25" s="183">
        <v>17028</v>
      </c>
      <c r="E25" s="3"/>
    </row>
    <row r="26" spans="1:5" x14ac:dyDescent="0.3">
      <c r="A26" s="181" t="s">
        <v>11</v>
      </c>
      <c r="B26" s="185" t="s">
        <v>4</v>
      </c>
      <c r="C26" s="180">
        <f>C27+C28</f>
        <v>6369861.3799999999</v>
      </c>
      <c r="D26" s="180">
        <f>D27+D28</f>
        <v>1595238</v>
      </c>
      <c r="E26" s="64"/>
    </row>
    <row r="27" spans="1:5" ht="18" customHeight="1" x14ac:dyDescent="0.3">
      <c r="A27" s="181" t="s">
        <v>26</v>
      </c>
      <c r="B27" s="185" t="s">
        <v>25</v>
      </c>
      <c r="C27" s="180">
        <v>0</v>
      </c>
      <c r="D27" s="158">
        <v>1595238</v>
      </c>
      <c r="E27" s="64"/>
    </row>
    <row r="28" spans="1:5" ht="18.75" customHeight="1" x14ac:dyDescent="0.3">
      <c r="A28" s="181" t="s">
        <v>19</v>
      </c>
      <c r="B28" s="185" t="s">
        <v>20</v>
      </c>
      <c r="C28" s="180">
        <v>6369861.3799999999</v>
      </c>
      <c r="D28" s="183">
        <v>0</v>
      </c>
      <c r="E28" s="3"/>
    </row>
    <row r="29" spans="1:5" x14ac:dyDescent="0.3">
      <c r="A29" s="181" t="s">
        <v>29</v>
      </c>
      <c r="B29" s="185" t="s">
        <v>38</v>
      </c>
      <c r="C29" s="180">
        <f>C30</f>
        <v>84539.53</v>
      </c>
      <c r="D29" s="183">
        <f>D30</f>
        <v>87444.51</v>
      </c>
      <c r="E29" s="3"/>
    </row>
    <row r="30" spans="1:5" ht="17.25" customHeight="1" x14ac:dyDescent="0.3">
      <c r="A30" s="181" t="s">
        <v>28</v>
      </c>
      <c r="B30" s="172" t="s">
        <v>30</v>
      </c>
      <c r="C30" s="180">
        <v>84539.53</v>
      </c>
      <c r="D30" s="183">
        <v>87444.51</v>
      </c>
      <c r="E30" s="3"/>
    </row>
    <row r="31" spans="1:5" ht="25.5" customHeight="1" x14ac:dyDescent="0.3">
      <c r="A31" s="181" t="s">
        <v>31</v>
      </c>
      <c r="B31" s="172" t="s">
        <v>39</v>
      </c>
      <c r="C31" s="180">
        <f>C32</f>
        <v>1153216.07</v>
      </c>
      <c r="D31" s="183">
        <f>D32</f>
        <v>1192513.72</v>
      </c>
      <c r="E31" s="3"/>
    </row>
    <row r="32" spans="1:5" ht="17.25" customHeight="1" x14ac:dyDescent="0.3">
      <c r="A32" s="181" t="s">
        <v>33</v>
      </c>
      <c r="B32" s="185" t="s">
        <v>32</v>
      </c>
      <c r="C32" s="180">
        <v>1153216.07</v>
      </c>
      <c r="D32" s="183">
        <v>1192513.72</v>
      </c>
      <c r="E32" s="3"/>
    </row>
    <row r="33" spans="1:5" ht="3" hidden="1" customHeight="1" x14ac:dyDescent="0.3">
      <c r="A33" s="181" t="s">
        <v>42</v>
      </c>
      <c r="B33" s="185" t="s">
        <v>44</v>
      </c>
      <c r="C33" s="180" t="e">
        <f>C34</f>
        <v>#REF!</v>
      </c>
      <c r="D33" s="183"/>
      <c r="E33" s="3"/>
    </row>
    <row r="34" spans="1:5" ht="18" hidden="1" customHeight="1" x14ac:dyDescent="0.3">
      <c r="A34" s="181" t="s">
        <v>43</v>
      </c>
      <c r="B34" s="185" t="s">
        <v>41</v>
      </c>
      <c r="C34" s="180" t="e">
        <f>#REF!</f>
        <v>#REF!</v>
      </c>
      <c r="D34" s="183"/>
      <c r="E34" s="3"/>
    </row>
    <row r="35" spans="1:5" ht="18" customHeight="1" x14ac:dyDescent="0.3">
      <c r="A35" s="181" t="s">
        <v>42</v>
      </c>
      <c r="B35" s="186" t="s">
        <v>44</v>
      </c>
      <c r="C35" s="180">
        <f>C37+C36</f>
        <v>686856.12</v>
      </c>
      <c r="D35" s="183">
        <f>D37+D36</f>
        <v>440584.12</v>
      </c>
      <c r="E35" s="3"/>
    </row>
    <row r="36" spans="1:5" ht="18" customHeight="1" x14ac:dyDescent="0.3">
      <c r="A36" s="181" t="s">
        <v>150</v>
      </c>
      <c r="B36" s="186" t="s">
        <v>151</v>
      </c>
      <c r="C36" s="180">
        <v>30423.119999999999</v>
      </c>
      <c r="D36" s="183">
        <v>30423.119999999999</v>
      </c>
      <c r="E36" s="3"/>
    </row>
    <row r="37" spans="1:5" ht="18" customHeight="1" x14ac:dyDescent="0.3">
      <c r="A37" s="181" t="s">
        <v>43</v>
      </c>
      <c r="B37" s="187" t="s">
        <v>41</v>
      </c>
      <c r="C37" s="180">
        <v>656433</v>
      </c>
      <c r="D37" s="183">
        <v>410161</v>
      </c>
      <c r="E37" s="3"/>
    </row>
    <row r="38" spans="1:5" x14ac:dyDescent="0.3">
      <c r="A38" s="181" t="s">
        <v>35</v>
      </c>
      <c r="B38" s="185" t="s">
        <v>40</v>
      </c>
      <c r="C38" s="180">
        <f>C39</f>
        <v>111490.43</v>
      </c>
      <c r="D38" s="183">
        <f>D39</f>
        <v>115314.61</v>
      </c>
      <c r="E38" s="3"/>
    </row>
    <row r="39" spans="1:5" ht="17.25" customHeight="1" x14ac:dyDescent="0.3">
      <c r="A39" s="181" t="s">
        <v>36</v>
      </c>
      <c r="B39" s="188" t="s">
        <v>34</v>
      </c>
      <c r="C39" s="180">
        <v>111490.43</v>
      </c>
      <c r="D39" s="183">
        <v>115314.61</v>
      </c>
      <c r="E39" s="3"/>
    </row>
    <row r="40" spans="1:5" ht="17.25" customHeight="1" x14ac:dyDescent="0.3">
      <c r="A40" s="298" t="s">
        <v>51</v>
      </c>
      <c r="B40" s="299"/>
      <c r="C40" s="121">
        <f>C14+C20+C23+C26+C29+C31+C38+C35+C18</f>
        <v>37682095</v>
      </c>
      <c r="D40" s="121">
        <f>D14+D20+D23+D26+D29+D31+D38+D35+D18</f>
        <v>26438272</v>
      </c>
      <c r="E40" s="27"/>
    </row>
    <row r="41" spans="1:5" ht="18.75" customHeight="1" x14ac:dyDescent="0.3">
      <c r="A41" s="302" t="s">
        <v>129</v>
      </c>
      <c r="B41" s="303"/>
      <c r="C41" s="193">
        <v>262500</v>
      </c>
      <c r="D41" s="193">
        <v>540250</v>
      </c>
    </row>
    <row r="42" spans="1:5" ht="19.5" customHeight="1" x14ac:dyDescent="0.3">
      <c r="A42" s="304" t="s">
        <v>128</v>
      </c>
      <c r="B42" s="305"/>
      <c r="C42" s="193">
        <f>C40+C41</f>
        <v>37944595</v>
      </c>
      <c r="D42" s="193">
        <f>D40+D41</f>
        <v>26978522</v>
      </c>
    </row>
    <row r="43" spans="1:5" x14ac:dyDescent="0.3">
      <c r="A43" s="31"/>
      <c r="B43" s="31"/>
      <c r="C43" s="31"/>
      <c r="D43" s="31"/>
    </row>
  </sheetData>
  <mergeCells count="15">
    <mergeCell ref="A41:B41"/>
    <mergeCell ref="A42:B42"/>
    <mergeCell ref="A9:C9"/>
    <mergeCell ref="A10:C10"/>
    <mergeCell ref="C12:C13"/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6" sqref="B6:C6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1" t="s">
        <v>137</v>
      </c>
      <c r="B1" s="290" t="s">
        <v>15</v>
      </c>
      <c r="C1" s="290"/>
      <c r="D1" s="290"/>
      <c r="E1" s="290"/>
      <c r="F1" s="306"/>
      <c r="G1" s="306"/>
      <c r="H1" s="307"/>
    </row>
    <row r="2" spans="1:8" x14ac:dyDescent="0.3">
      <c r="A2" s="31"/>
      <c r="B2" s="290" t="s">
        <v>12</v>
      </c>
      <c r="C2" s="288"/>
      <c r="D2" s="288"/>
      <c r="E2" s="288"/>
      <c r="F2" s="306"/>
      <c r="G2" s="306"/>
      <c r="H2" s="307"/>
    </row>
    <row r="3" spans="1:8" x14ac:dyDescent="0.3">
      <c r="A3" s="31"/>
      <c r="B3" s="290" t="s">
        <v>17</v>
      </c>
      <c r="C3" s="288"/>
      <c r="D3" s="288"/>
      <c r="E3" s="288"/>
      <c r="F3" s="306"/>
      <c r="G3" s="306"/>
      <c r="H3" s="307"/>
    </row>
    <row r="4" spans="1:8" x14ac:dyDescent="0.3">
      <c r="A4" s="31"/>
      <c r="B4" s="290" t="s">
        <v>328</v>
      </c>
      <c r="C4" s="288"/>
      <c r="D4" s="288"/>
      <c r="E4" s="288"/>
      <c r="F4" s="306"/>
      <c r="G4" s="306"/>
      <c r="H4" s="307"/>
    </row>
    <row r="5" spans="1:8" x14ac:dyDescent="0.3">
      <c r="A5" s="31"/>
      <c r="B5" s="290" t="s">
        <v>453</v>
      </c>
      <c r="C5" s="288"/>
      <c r="D5" s="288"/>
      <c r="E5" s="288"/>
      <c r="F5" s="306"/>
      <c r="G5" s="306"/>
      <c r="H5" s="307"/>
    </row>
    <row r="6" spans="1:8" x14ac:dyDescent="0.3">
      <c r="A6" s="31"/>
      <c r="B6" s="301" t="s">
        <v>526</v>
      </c>
      <c r="C6" s="301"/>
      <c r="D6" s="31"/>
      <c r="E6" s="31"/>
    </row>
    <row r="7" spans="1:8" ht="30.75" customHeight="1" x14ac:dyDescent="0.3">
      <c r="A7" s="308" t="s">
        <v>418</v>
      </c>
      <c r="B7" s="308"/>
      <c r="C7" s="308"/>
      <c r="D7" s="308"/>
      <c r="E7" s="308"/>
    </row>
    <row r="8" spans="1:8" x14ac:dyDescent="0.3">
      <c r="A8" s="31"/>
      <c r="B8" s="31"/>
      <c r="C8" s="31"/>
      <c r="D8" s="31"/>
      <c r="E8" s="31"/>
    </row>
    <row r="9" spans="1:8" ht="36" customHeight="1" x14ac:dyDescent="0.3">
      <c r="A9" s="174" t="s">
        <v>122</v>
      </c>
      <c r="B9" s="37" t="s">
        <v>121</v>
      </c>
      <c r="C9" s="37" t="s">
        <v>301</v>
      </c>
      <c r="D9" s="31"/>
      <c r="E9" s="31"/>
    </row>
    <row r="10" spans="1:8" ht="27" customHeight="1" x14ac:dyDescent="0.3">
      <c r="A10" s="174">
        <v>850</v>
      </c>
      <c r="B10" s="174" t="s">
        <v>120</v>
      </c>
      <c r="C10" s="176">
        <f>'4'!C41</f>
        <v>50013474.000000007</v>
      </c>
      <c r="D10" s="31"/>
      <c r="E10" s="31"/>
    </row>
    <row r="11" spans="1:8" ht="21.75" customHeight="1" x14ac:dyDescent="0.3">
      <c r="A11" s="309" t="s">
        <v>51</v>
      </c>
      <c r="B11" s="309"/>
      <c r="C11" s="176">
        <f>C10</f>
        <v>50013474.000000007</v>
      </c>
      <c r="D11" s="31"/>
      <c r="E11" s="31"/>
    </row>
  </sheetData>
  <mergeCells count="13">
    <mergeCell ref="A7:E7"/>
    <mergeCell ref="A11:B11"/>
    <mergeCell ref="B2:E2"/>
    <mergeCell ref="B3:E3"/>
    <mergeCell ref="B4:E4"/>
    <mergeCell ref="B5:E5"/>
    <mergeCell ref="B6:C6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0" sqref="D10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1" t="s">
        <v>137</v>
      </c>
      <c r="B1" s="290" t="s">
        <v>131</v>
      </c>
      <c r="C1" s="288"/>
      <c r="D1" s="288"/>
      <c r="E1" s="173"/>
      <c r="F1" s="290"/>
      <c r="G1" s="290"/>
      <c r="H1" s="295"/>
    </row>
    <row r="2" spans="1:8" ht="15" x14ac:dyDescent="0.25">
      <c r="A2" s="31"/>
      <c r="B2" s="290" t="s">
        <v>12</v>
      </c>
      <c r="C2" s="288"/>
      <c r="D2" s="288"/>
      <c r="E2" s="288"/>
      <c r="F2" s="290"/>
      <c r="G2" s="290"/>
      <c r="H2" s="295"/>
    </row>
    <row r="3" spans="1:8" ht="15" x14ac:dyDescent="0.25">
      <c r="A3" s="31"/>
      <c r="B3" s="290" t="s">
        <v>17</v>
      </c>
      <c r="C3" s="288"/>
      <c r="D3" s="288"/>
      <c r="E3" s="288"/>
      <c r="F3" s="290"/>
      <c r="G3" s="290"/>
      <c r="H3" s="295"/>
    </row>
    <row r="4" spans="1:8" ht="15" x14ac:dyDescent="0.25">
      <c r="A4" s="31"/>
      <c r="B4" s="290" t="s">
        <v>328</v>
      </c>
      <c r="C4" s="288"/>
      <c r="D4" s="288"/>
      <c r="E4" s="288"/>
      <c r="F4" s="290"/>
      <c r="G4" s="290"/>
      <c r="H4" s="295"/>
    </row>
    <row r="5" spans="1:8" ht="15" x14ac:dyDescent="0.25">
      <c r="A5" s="31"/>
      <c r="B5" s="290" t="s">
        <v>451</v>
      </c>
      <c r="C5" s="288"/>
      <c r="D5" s="288"/>
      <c r="E5" s="288"/>
      <c r="F5" s="310"/>
      <c r="G5" s="310"/>
      <c r="H5" s="295"/>
    </row>
    <row r="6" spans="1:8" ht="15" x14ac:dyDescent="0.25">
      <c r="A6" s="31"/>
      <c r="B6" s="290" t="s">
        <v>524</v>
      </c>
      <c r="C6" s="290"/>
      <c r="D6" s="290"/>
      <c r="E6" s="31"/>
    </row>
    <row r="7" spans="1:8" ht="39.75" customHeight="1" x14ac:dyDescent="0.25">
      <c r="A7" s="308" t="s">
        <v>519</v>
      </c>
      <c r="B7" s="308"/>
      <c r="C7" s="308"/>
      <c r="D7" s="308"/>
      <c r="E7" s="308"/>
    </row>
    <row r="8" spans="1:8" ht="15" x14ac:dyDescent="0.25">
      <c r="A8" s="31"/>
      <c r="B8" s="31"/>
      <c r="C8" s="31"/>
      <c r="D8" s="31"/>
      <c r="E8" s="31"/>
    </row>
    <row r="9" spans="1:8" ht="36" customHeight="1" x14ac:dyDescent="0.25">
      <c r="A9" s="174" t="s">
        <v>122</v>
      </c>
      <c r="B9" s="37" t="s">
        <v>121</v>
      </c>
      <c r="C9" s="37" t="s">
        <v>333</v>
      </c>
      <c r="D9" s="37" t="s">
        <v>411</v>
      </c>
      <c r="E9" s="31"/>
    </row>
    <row r="10" spans="1:8" ht="27" customHeight="1" x14ac:dyDescent="0.25">
      <c r="A10" s="174">
        <v>850</v>
      </c>
      <c r="B10" s="174" t="s">
        <v>120</v>
      </c>
      <c r="C10" s="175">
        <f>'5'!C42</f>
        <v>37944595</v>
      </c>
      <c r="D10" s="175">
        <f>'5'!D42</f>
        <v>26978522</v>
      </c>
      <c r="E10" s="31"/>
    </row>
    <row r="11" spans="1:8" ht="21.75" customHeight="1" x14ac:dyDescent="0.25">
      <c r="A11" s="309" t="s">
        <v>51</v>
      </c>
      <c r="B11" s="309"/>
      <c r="C11" s="175">
        <f>C10</f>
        <v>37944595</v>
      </c>
      <c r="D11" s="175">
        <f>D10</f>
        <v>26978522</v>
      </c>
      <c r="E11" s="31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2"/>
  <sheetViews>
    <sheetView topLeftCell="A121" workbookViewId="0">
      <selection activeCell="A6" sqref="A6:D6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7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1" t="s">
        <v>137</v>
      </c>
      <c r="B1" s="31"/>
      <c r="C1" s="290" t="s">
        <v>518</v>
      </c>
      <c r="D1" s="290"/>
    </row>
    <row r="2" spans="1:8" x14ac:dyDescent="0.3">
      <c r="A2" s="290" t="s">
        <v>12</v>
      </c>
      <c r="B2" s="290"/>
      <c r="C2" s="290"/>
      <c r="D2" s="290"/>
    </row>
    <row r="3" spans="1:8" x14ac:dyDescent="0.3">
      <c r="A3" s="290" t="s">
        <v>17</v>
      </c>
      <c r="B3" s="290"/>
      <c r="C3" s="290"/>
      <c r="D3" s="290"/>
    </row>
    <row r="4" spans="1:8" x14ac:dyDescent="0.3">
      <c r="A4" s="290" t="s">
        <v>328</v>
      </c>
      <c r="B4" s="290"/>
      <c r="C4" s="290"/>
      <c r="D4" s="290"/>
    </row>
    <row r="5" spans="1:8" x14ac:dyDescent="0.3">
      <c r="A5" s="290" t="s">
        <v>514</v>
      </c>
      <c r="B5" s="310"/>
      <c r="C5" s="310"/>
      <c r="D5" s="310"/>
    </row>
    <row r="6" spans="1:8" ht="34.5" customHeight="1" x14ac:dyDescent="0.3">
      <c r="A6" s="318" t="s">
        <v>525</v>
      </c>
      <c r="B6" s="318"/>
      <c r="C6" s="318"/>
      <c r="D6" s="318"/>
    </row>
    <row r="7" spans="1:8" ht="41.25" customHeight="1" x14ac:dyDescent="0.3">
      <c r="A7" s="308" t="s">
        <v>417</v>
      </c>
      <c r="B7" s="308"/>
      <c r="C7" s="308"/>
      <c r="D7" s="308"/>
      <c r="E7" s="6"/>
    </row>
    <row r="8" spans="1:8" x14ac:dyDescent="0.3">
      <c r="A8" s="308"/>
      <c r="B8" s="308"/>
      <c r="C8" s="308"/>
      <c r="D8" s="308"/>
      <c r="E8" s="7"/>
    </row>
    <row r="9" spans="1:8" x14ac:dyDescent="0.3">
      <c r="A9" s="312"/>
      <c r="B9" s="312"/>
      <c r="C9" s="312"/>
      <c r="D9" s="312"/>
      <c r="E9" s="7"/>
    </row>
    <row r="10" spans="1:8" x14ac:dyDescent="0.3">
      <c r="A10" s="313" t="s">
        <v>2</v>
      </c>
      <c r="B10" s="315" t="s">
        <v>52</v>
      </c>
      <c r="C10" s="315" t="s">
        <v>53</v>
      </c>
      <c r="D10" s="317" t="s">
        <v>300</v>
      </c>
      <c r="E10" s="311"/>
    </row>
    <row r="11" spans="1:8" ht="28.5" customHeight="1" x14ac:dyDescent="0.3">
      <c r="A11" s="314"/>
      <c r="B11" s="316"/>
      <c r="C11" s="316"/>
      <c r="D11" s="317"/>
      <c r="E11" s="311"/>
      <c r="F11" s="246"/>
      <c r="G11" s="246"/>
      <c r="H11" s="246"/>
    </row>
    <row r="12" spans="1:8" ht="45" x14ac:dyDescent="0.3">
      <c r="A12" s="255" t="s">
        <v>54</v>
      </c>
      <c r="B12" s="256" t="s">
        <v>152</v>
      </c>
      <c r="C12" s="161"/>
      <c r="D12" s="157">
        <f>D13+D17+D21</f>
        <v>1014486.16</v>
      </c>
      <c r="E12" s="8"/>
    </row>
    <row r="13" spans="1:8" ht="60" x14ac:dyDescent="0.3">
      <c r="A13" s="136" t="s">
        <v>55</v>
      </c>
      <c r="B13" s="242" t="s">
        <v>153</v>
      </c>
      <c r="C13" s="160"/>
      <c r="D13" s="158">
        <f>D15</f>
        <v>617143.6</v>
      </c>
      <c r="E13" s="9"/>
    </row>
    <row r="14" spans="1:8" ht="75" x14ac:dyDescent="0.3">
      <c r="A14" s="136" t="s">
        <v>231</v>
      </c>
      <c r="B14" s="242" t="s">
        <v>165</v>
      </c>
      <c r="C14" s="160"/>
      <c r="D14" s="158">
        <f>D15</f>
        <v>617143.6</v>
      </c>
      <c r="E14" s="9"/>
    </row>
    <row r="15" spans="1:8" ht="60" x14ac:dyDescent="0.3">
      <c r="A15" s="159" t="s">
        <v>425</v>
      </c>
      <c r="B15" s="242" t="s">
        <v>154</v>
      </c>
      <c r="C15" s="160"/>
      <c r="D15" s="158">
        <f>D16</f>
        <v>617143.6</v>
      </c>
      <c r="E15" s="10"/>
    </row>
    <row r="16" spans="1:8" x14ac:dyDescent="0.3">
      <c r="A16" s="149" t="s">
        <v>65</v>
      </c>
      <c r="B16" s="166"/>
      <c r="C16" s="254">
        <v>500</v>
      </c>
      <c r="D16" s="158">
        <v>617143.6</v>
      </c>
      <c r="E16" s="10"/>
    </row>
    <row r="17" spans="1:5" s="1" customFormat="1" ht="45" x14ac:dyDescent="0.3">
      <c r="A17" s="136" t="s">
        <v>56</v>
      </c>
      <c r="B17" s="242" t="s">
        <v>155</v>
      </c>
      <c r="C17" s="160"/>
      <c r="D17" s="158">
        <f>D19</f>
        <v>327511.28000000003</v>
      </c>
      <c r="E17" s="11"/>
    </row>
    <row r="18" spans="1:5" s="1" customFormat="1" ht="30" x14ac:dyDescent="0.3">
      <c r="A18" s="136" t="s">
        <v>232</v>
      </c>
      <c r="B18" s="242" t="s">
        <v>166</v>
      </c>
      <c r="C18" s="160"/>
      <c r="D18" s="158">
        <f>D19</f>
        <v>327511.28000000003</v>
      </c>
      <c r="E18" s="11"/>
    </row>
    <row r="19" spans="1:5" s="1" customFormat="1" ht="60" x14ac:dyDescent="0.3">
      <c r="A19" s="159" t="s">
        <v>424</v>
      </c>
      <c r="B19" s="161" t="s">
        <v>156</v>
      </c>
      <c r="C19" s="160"/>
      <c r="D19" s="158">
        <f>D20</f>
        <v>327511.28000000003</v>
      </c>
      <c r="E19" s="9"/>
    </row>
    <row r="20" spans="1:5" s="1" customFormat="1" x14ac:dyDescent="0.3">
      <c r="A20" s="149" t="s">
        <v>65</v>
      </c>
      <c r="B20" s="166"/>
      <c r="C20" s="254">
        <v>500</v>
      </c>
      <c r="D20" s="158">
        <v>327511.28000000003</v>
      </c>
      <c r="E20" s="9"/>
    </row>
    <row r="21" spans="1:5" s="1" customFormat="1" x14ac:dyDescent="0.3">
      <c r="A21" s="136" t="s">
        <v>57</v>
      </c>
      <c r="B21" s="242" t="s">
        <v>157</v>
      </c>
      <c r="C21" s="160"/>
      <c r="D21" s="158">
        <f>D23</f>
        <v>69831.28</v>
      </c>
      <c r="E21" s="10"/>
    </row>
    <row r="22" spans="1:5" s="1" customFormat="1" ht="105" x14ac:dyDescent="0.3">
      <c r="A22" s="136" t="s">
        <v>233</v>
      </c>
      <c r="B22" s="242" t="s">
        <v>167</v>
      </c>
      <c r="C22" s="160"/>
      <c r="D22" s="158">
        <f>D23</f>
        <v>69831.28</v>
      </c>
      <c r="E22" s="10"/>
    </row>
    <row r="23" spans="1:5" s="1" customFormat="1" ht="45" x14ac:dyDescent="0.3">
      <c r="A23" s="159" t="s">
        <v>428</v>
      </c>
      <c r="B23" s="161" t="s">
        <v>158</v>
      </c>
      <c r="C23" s="160"/>
      <c r="D23" s="158">
        <f>D24</f>
        <v>69831.28</v>
      </c>
      <c r="E23" s="11"/>
    </row>
    <row r="24" spans="1:5" s="1" customFormat="1" x14ac:dyDescent="0.3">
      <c r="A24" s="149" t="s">
        <v>65</v>
      </c>
      <c r="B24" s="166"/>
      <c r="C24" s="254">
        <v>500</v>
      </c>
      <c r="D24" s="158">
        <v>69831.28</v>
      </c>
      <c r="E24" s="11"/>
    </row>
    <row r="25" spans="1:5" s="1" customFormat="1" ht="45" x14ac:dyDescent="0.3">
      <c r="A25" s="255" t="s">
        <v>58</v>
      </c>
      <c r="B25" s="256" t="s">
        <v>159</v>
      </c>
      <c r="C25" s="160"/>
      <c r="D25" s="158">
        <f>D26</f>
        <v>91927.34</v>
      </c>
      <c r="E25" s="11"/>
    </row>
    <row r="26" spans="1:5" s="1" customFormat="1" ht="45" x14ac:dyDescent="0.3">
      <c r="A26" s="136" t="s">
        <v>59</v>
      </c>
      <c r="B26" s="242" t="s">
        <v>160</v>
      </c>
      <c r="C26" s="160"/>
      <c r="D26" s="158">
        <f>D28</f>
        <v>91927.34</v>
      </c>
      <c r="E26" s="11"/>
    </row>
    <row r="27" spans="1:5" s="1" customFormat="1" ht="30" x14ac:dyDescent="0.3">
      <c r="A27" s="136" t="s">
        <v>234</v>
      </c>
      <c r="B27" s="242" t="s">
        <v>168</v>
      </c>
      <c r="C27" s="160"/>
      <c r="D27" s="158">
        <f>D28</f>
        <v>91927.34</v>
      </c>
      <c r="E27" s="11"/>
    </row>
    <row r="28" spans="1:5" s="1" customFormat="1" ht="90" x14ac:dyDescent="0.3">
      <c r="A28" s="159" t="s">
        <v>426</v>
      </c>
      <c r="B28" s="161" t="s">
        <v>161</v>
      </c>
      <c r="C28" s="160"/>
      <c r="D28" s="158">
        <f>D29</f>
        <v>91927.34</v>
      </c>
      <c r="E28" s="11"/>
    </row>
    <row r="29" spans="1:5" s="1" customFormat="1" x14ac:dyDescent="0.3">
      <c r="A29" s="149" t="s">
        <v>65</v>
      </c>
      <c r="B29" s="166"/>
      <c r="C29" s="254">
        <v>500</v>
      </c>
      <c r="D29" s="158">
        <v>91927.34</v>
      </c>
      <c r="E29" s="11"/>
    </row>
    <row r="30" spans="1:5" s="1" customFormat="1" ht="60" x14ac:dyDescent="0.3">
      <c r="A30" s="255" t="s">
        <v>60</v>
      </c>
      <c r="B30" s="256" t="s">
        <v>162</v>
      </c>
      <c r="C30" s="160"/>
      <c r="D30" s="158">
        <f>D31</f>
        <v>190000</v>
      </c>
      <c r="E30" s="11"/>
    </row>
    <row r="31" spans="1:5" s="1" customFormat="1" ht="90" x14ac:dyDescent="0.3">
      <c r="A31" s="162" t="s">
        <v>400</v>
      </c>
      <c r="B31" s="161" t="s">
        <v>164</v>
      </c>
      <c r="C31" s="161"/>
      <c r="D31" s="157">
        <f>D32+D35</f>
        <v>190000</v>
      </c>
      <c r="E31" s="12"/>
    </row>
    <row r="32" spans="1:5" s="1" customFormat="1" ht="45" x14ac:dyDescent="0.3">
      <c r="A32" s="162" t="s">
        <v>169</v>
      </c>
      <c r="B32" s="161" t="s">
        <v>170</v>
      </c>
      <c r="C32" s="161"/>
      <c r="D32" s="157">
        <f>D33</f>
        <v>150000</v>
      </c>
      <c r="E32" s="12"/>
    </row>
    <row r="33" spans="1:5" s="1" customFormat="1" ht="45" x14ac:dyDescent="0.3">
      <c r="A33" s="136" t="s">
        <v>228</v>
      </c>
      <c r="B33" s="242" t="s">
        <v>163</v>
      </c>
      <c r="C33" s="257"/>
      <c r="D33" s="163">
        <f>D34</f>
        <v>150000</v>
      </c>
      <c r="E33" s="10"/>
    </row>
    <row r="34" spans="1:5" s="1" customFormat="1" x14ac:dyDescent="0.3">
      <c r="A34" s="159" t="s">
        <v>67</v>
      </c>
      <c r="B34" s="164"/>
      <c r="C34" s="254">
        <v>200</v>
      </c>
      <c r="D34" s="163">
        <v>150000</v>
      </c>
      <c r="E34" s="10"/>
    </row>
    <row r="35" spans="1:5" s="1" customFormat="1" ht="45" x14ac:dyDescent="0.3">
      <c r="A35" s="136" t="s">
        <v>308</v>
      </c>
      <c r="B35" s="242" t="s">
        <v>309</v>
      </c>
      <c r="C35" s="257"/>
      <c r="D35" s="163">
        <f>D36</f>
        <v>40000</v>
      </c>
      <c r="E35" s="10"/>
    </row>
    <row r="36" spans="1:5" s="1" customFormat="1" x14ac:dyDescent="0.3">
      <c r="A36" s="159" t="s">
        <v>67</v>
      </c>
      <c r="B36" s="164"/>
      <c r="C36" s="254">
        <v>200</v>
      </c>
      <c r="D36" s="163">
        <v>40000</v>
      </c>
      <c r="E36" s="10"/>
    </row>
    <row r="37" spans="1:5" s="1" customFormat="1" ht="45" x14ac:dyDescent="0.3">
      <c r="A37" s="258" t="s">
        <v>88</v>
      </c>
      <c r="B37" s="259" t="s">
        <v>171</v>
      </c>
      <c r="C37" s="160"/>
      <c r="D37" s="158">
        <f>D38</f>
        <v>543000</v>
      </c>
      <c r="E37" s="11"/>
    </row>
    <row r="38" spans="1:5" s="1" customFormat="1" ht="60" x14ac:dyDescent="0.3">
      <c r="A38" s="131" t="s">
        <v>61</v>
      </c>
      <c r="B38" s="165" t="s">
        <v>172</v>
      </c>
      <c r="C38" s="160"/>
      <c r="D38" s="158">
        <f>D42+D45+D40</f>
        <v>543000</v>
      </c>
      <c r="E38" s="9"/>
    </row>
    <row r="39" spans="1:5" s="1" customFormat="1" ht="45" x14ac:dyDescent="0.3">
      <c r="A39" s="131" t="s">
        <v>304</v>
      </c>
      <c r="B39" s="165" t="s">
        <v>305</v>
      </c>
      <c r="C39" s="160"/>
      <c r="D39" s="158">
        <f>D40</f>
        <v>150000</v>
      </c>
      <c r="E39" s="10"/>
    </row>
    <row r="40" spans="1:5" s="1" customFormat="1" ht="30" x14ac:dyDescent="0.3">
      <c r="A40" s="131" t="s">
        <v>240</v>
      </c>
      <c r="B40" s="165" t="s">
        <v>306</v>
      </c>
      <c r="C40" s="160"/>
      <c r="D40" s="158">
        <f>D41</f>
        <v>150000</v>
      </c>
      <c r="E40" s="10"/>
    </row>
    <row r="41" spans="1:5" s="1" customFormat="1" ht="30" x14ac:dyDescent="0.3">
      <c r="A41" s="159" t="s">
        <v>66</v>
      </c>
      <c r="B41" s="165"/>
      <c r="C41" s="160" t="s">
        <v>146</v>
      </c>
      <c r="D41" s="158">
        <v>150000</v>
      </c>
      <c r="E41" s="10"/>
    </row>
    <row r="42" spans="1:5" s="1" customFormat="1" ht="90" x14ac:dyDescent="0.3">
      <c r="A42" s="159" t="s">
        <v>173</v>
      </c>
      <c r="B42" s="166" t="s">
        <v>174</v>
      </c>
      <c r="C42" s="268"/>
      <c r="D42" s="243">
        <f>D43</f>
        <v>60000</v>
      </c>
      <c r="E42" s="10"/>
    </row>
    <row r="43" spans="1:5" s="1" customFormat="1" ht="30" x14ac:dyDescent="0.3">
      <c r="A43" s="159" t="s">
        <v>240</v>
      </c>
      <c r="B43" s="166" t="s">
        <v>177</v>
      </c>
      <c r="C43" s="268"/>
      <c r="D43" s="243">
        <f>D44</f>
        <v>60000</v>
      </c>
      <c r="E43" s="10"/>
    </row>
    <row r="44" spans="1:5" s="1" customFormat="1" ht="30" x14ac:dyDescent="0.3">
      <c r="A44" s="159" t="s">
        <v>66</v>
      </c>
      <c r="B44" s="166"/>
      <c r="C44" s="268">
        <v>200</v>
      </c>
      <c r="D44" s="243">
        <v>60000</v>
      </c>
      <c r="E44" s="10"/>
    </row>
    <row r="45" spans="1:5" s="1" customFormat="1" ht="75" x14ac:dyDescent="0.3">
      <c r="A45" s="159" t="s">
        <v>175</v>
      </c>
      <c r="B45" s="166" t="s">
        <v>176</v>
      </c>
      <c r="C45" s="268"/>
      <c r="D45" s="243">
        <f>D46</f>
        <v>333000</v>
      </c>
      <c r="E45" s="10"/>
    </row>
    <row r="46" spans="1:5" s="1" customFormat="1" ht="30" x14ac:dyDescent="0.3">
      <c r="A46" s="159" t="s">
        <v>240</v>
      </c>
      <c r="B46" s="166" t="s">
        <v>178</v>
      </c>
      <c r="C46" s="268"/>
      <c r="D46" s="243">
        <f>D47</f>
        <v>333000</v>
      </c>
      <c r="E46" s="10"/>
    </row>
    <row r="47" spans="1:5" s="1" customFormat="1" ht="30" x14ac:dyDescent="0.3">
      <c r="A47" s="159" t="s">
        <v>66</v>
      </c>
      <c r="B47" s="166"/>
      <c r="C47" s="268">
        <v>200</v>
      </c>
      <c r="D47" s="243">
        <v>333000</v>
      </c>
      <c r="E47" s="10"/>
    </row>
    <row r="48" spans="1:5" s="1" customFormat="1" ht="45" x14ac:dyDescent="0.3">
      <c r="A48" s="255" t="s">
        <v>62</v>
      </c>
      <c r="B48" s="256" t="s">
        <v>179</v>
      </c>
      <c r="C48" s="257"/>
      <c r="D48" s="163">
        <f>D49+D57+D63</f>
        <v>3637890.48</v>
      </c>
      <c r="E48" s="10"/>
    </row>
    <row r="49" spans="1:10" ht="82.5" customHeight="1" x14ac:dyDescent="0.3">
      <c r="A49" s="167" t="s">
        <v>63</v>
      </c>
      <c r="B49" s="242" t="s">
        <v>180</v>
      </c>
      <c r="C49" s="160"/>
      <c r="D49" s="158">
        <f>D50</f>
        <v>3153741.48</v>
      </c>
      <c r="E49" s="10"/>
    </row>
    <row r="50" spans="1:10" ht="150.75" customHeight="1" x14ac:dyDescent="0.3">
      <c r="A50" s="167" t="s">
        <v>496</v>
      </c>
      <c r="B50" s="242" t="s">
        <v>497</v>
      </c>
      <c r="C50" s="160"/>
      <c r="D50" s="158">
        <f>D51+D53+D55</f>
        <v>3153741.48</v>
      </c>
      <c r="E50" s="10"/>
    </row>
    <row r="51" spans="1:10" ht="163.5" customHeight="1" x14ac:dyDescent="0.3">
      <c r="A51" s="167" t="s">
        <v>496</v>
      </c>
      <c r="B51" s="242" t="s">
        <v>498</v>
      </c>
      <c r="C51" s="160"/>
      <c r="D51" s="158">
        <f>D52</f>
        <v>3027592</v>
      </c>
      <c r="E51" s="10"/>
    </row>
    <row r="52" spans="1:10" ht="36" customHeight="1" x14ac:dyDescent="0.3">
      <c r="A52" s="167" t="s">
        <v>67</v>
      </c>
      <c r="B52" s="242"/>
      <c r="C52" s="160" t="s">
        <v>476</v>
      </c>
      <c r="D52" s="158">
        <v>3027592</v>
      </c>
      <c r="E52" s="10"/>
    </row>
    <row r="53" spans="1:10" ht="104.25" customHeight="1" x14ac:dyDescent="0.3">
      <c r="A53" s="167" t="s">
        <v>499</v>
      </c>
      <c r="B53" s="242" t="s">
        <v>500</v>
      </c>
      <c r="C53" s="160"/>
      <c r="D53" s="158">
        <f>D54</f>
        <v>119842</v>
      </c>
      <c r="E53" s="10"/>
    </row>
    <row r="54" spans="1:10" ht="26.25" customHeight="1" x14ac:dyDescent="0.3">
      <c r="A54" s="167" t="s">
        <v>67</v>
      </c>
      <c r="B54" s="242"/>
      <c r="C54" s="160" t="s">
        <v>476</v>
      </c>
      <c r="D54" s="158">
        <v>119842</v>
      </c>
      <c r="E54" s="10"/>
    </row>
    <row r="55" spans="1:10" ht="118.5" customHeight="1" x14ac:dyDescent="0.3">
      <c r="A55" s="167" t="s">
        <v>501</v>
      </c>
      <c r="B55" s="242" t="s">
        <v>502</v>
      </c>
      <c r="C55" s="160"/>
      <c r="D55" s="158">
        <f>D56</f>
        <v>6307.48</v>
      </c>
      <c r="E55" s="10"/>
    </row>
    <row r="56" spans="1:10" ht="24.75" customHeight="1" x14ac:dyDescent="0.3">
      <c r="A56" s="167" t="s">
        <v>67</v>
      </c>
      <c r="B56" s="242"/>
      <c r="C56" s="160" t="s">
        <v>476</v>
      </c>
      <c r="D56" s="158">
        <v>6307.48</v>
      </c>
      <c r="E56" s="10"/>
    </row>
    <row r="57" spans="1:10" ht="81" customHeight="1" x14ac:dyDescent="0.3">
      <c r="A57" s="167" t="s">
        <v>64</v>
      </c>
      <c r="B57" s="242" t="s">
        <v>181</v>
      </c>
      <c r="C57" s="160"/>
      <c r="D57" s="158">
        <f>D58+D61</f>
        <v>24150</v>
      </c>
      <c r="E57" s="10"/>
    </row>
    <row r="58" spans="1:10" ht="107.25" customHeight="1" x14ac:dyDescent="0.3">
      <c r="A58" s="167" t="s">
        <v>235</v>
      </c>
      <c r="B58" s="242" t="s">
        <v>184</v>
      </c>
      <c r="C58" s="160"/>
      <c r="D58" s="158">
        <f>D59</f>
        <v>9660</v>
      </c>
      <c r="E58" s="10"/>
    </row>
    <row r="59" spans="1:10" ht="90" customHeight="1" x14ac:dyDescent="0.3">
      <c r="A59" s="167" t="s">
        <v>401</v>
      </c>
      <c r="B59" s="242" t="s">
        <v>307</v>
      </c>
      <c r="C59" s="160"/>
      <c r="D59" s="158">
        <f>D60</f>
        <v>9660</v>
      </c>
      <c r="E59" s="10"/>
    </row>
    <row r="60" spans="1:10" ht="42" customHeight="1" x14ac:dyDescent="0.3">
      <c r="A60" s="167" t="s">
        <v>182</v>
      </c>
      <c r="B60" s="242"/>
      <c r="C60" s="160" t="s">
        <v>183</v>
      </c>
      <c r="D60" s="158">
        <v>9660</v>
      </c>
      <c r="E60" s="10"/>
    </row>
    <row r="61" spans="1:10" s="5" customFormat="1" ht="75" customHeight="1" x14ac:dyDescent="0.3">
      <c r="A61" s="167" t="s">
        <v>354</v>
      </c>
      <c r="B61" s="242" t="s">
        <v>355</v>
      </c>
      <c r="C61" s="160"/>
      <c r="D61" s="158">
        <f>D62</f>
        <v>14490</v>
      </c>
      <c r="E61" s="10"/>
      <c r="I61" s="1"/>
      <c r="J61" s="1"/>
    </row>
    <row r="62" spans="1:10" s="5" customFormat="1" ht="42" customHeight="1" x14ac:dyDescent="0.3">
      <c r="A62" s="167" t="s">
        <v>182</v>
      </c>
      <c r="B62" s="242"/>
      <c r="C62" s="160" t="s">
        <v>183</v>
      </c>
      <c r="D62" s="158">
        <v>14490</v>
      </c>
      <c r="E62" s="10"/>
      <c r="I62" s="1"/>
      <c r="J62" s="1"/>
    </row>
    <row r="63" spans="1:10" ht="60" customHeight="1" x14ac:dyDescent="0.3">
      <c r="A63" s="149" t="s">
        <v>185</v>
      </c>
      <c r="B63" s="38" t="s">
        <v>186</v>
      </c>
      <c r="C63" s="254"/>
      <c r="D63" s="163">
        <f>D64</f>
        <v>459999</v>
      </c>
      <c r="E63" s="9"/>
    </row>
    <row r="64" spans="1:10" ht="99" customHeight="1" x14ac:dyDescent="0.3">
      <c r="A64" s="149" t="s">
        <v>236</v>
      </c>
      <c r="B64" s="38" t="s">
        <v>187</v>
      </c>
      <c r="C64" s="254"/>
      <c r="D64" s="163">
        <f>D65</f>
        <v>459999</v>
      </c>
      <c r="E64" s="9"/>
    </row>
    <row r="65" spans="1:10" ht="64.5" customHeight="1" x14ac:dyDescent="0.3">
      <c r="A65" s="167" t="s">
        <v>402</v>
      </c>
      <c r="B65" s="244" t="s">
        <v>334</v>
      </c>
      <c r="C65" s="254"/>
      <c r="D65" s="163">
        <f>D66</f>
        <v>459999</v>
      </c>
      <c r="E65" s="9"/>
    </row>
    <row r="66" spans="1:10" ht="41.25" customHeight="1" x14ac:dyDescent="0.3">
      <c r="A66" s="149" t="s">
        <v>182</v>
      </c>
      <c r="B66" s="166"/>
      <c r="C66" s="254">
        <v>300</v>
      </c>
      <c r="D66" s="163">
        <v>459999</v>
      </c>
      <c r="E66" s="9"/>
    </row>
    <row r="67" spans="1:10" ht="54.75" customHeight="1" x14ac:dyDescent="0.3">
      <c r="A67" s="255" t="s">
        <v>68</v>
      </c>
      <c r="B67" s="256" t="s">
        <v>188</v>
      </c>
      <c r="C67" s="244"/>
      <c r="D67" s="163">
        <f>D68</f>
        <v>19166602.469999999</v>
      </c>
      <c r="E67" s="9"/>
    </row>
    <row r="68" spans="1:10" ht="57.75" customHeight="1" x14ac:dyDescent="0.3">
      <c r="A68" s="136" t="s">
        <v>69</v>
      </c>
      <c r="B68" s="242" t="s">
        <v>189</v>
      </c>
      <c r="C68" s="244"/>
      <c r="D68" s="163">
        <f>D69+D78</f>
        <v>19166602.469999999</v>
      </c>
      <c r="E68" s="9"/>
    </row>
    <row r="69" spans="1:10" ht="71.25" customHeight="1" x14ac:dyDescent="0.3">
      <c r="A69" s="136" t="s">
        <v>336</v>
      </c>
      <c r="B69" s="242" t="s">
        <v>191</v>
      </c>
      <c r="C69" s="244"/>
      <c r="D69" s="163">
        <f>D70+D72+D76+D74</f>
        <v>14565966.470000001</v>
      </c>
      <c r="E69" s="9"/>
    </row>
    <row r="70" spans="1:10" ht="84" customHeight="1" x14ac:dyDescent="0.3">
      <c r="A70" s="136" t="s">
        <v>339</v>
      </c>
      <c r="B70" s="242" t="s">
        <v>338</v>
      </c>
      <c r="C70" s="244"/>
      <c r="D70" s="163">
        <f>D71</f>
        <v>309281</v>
      </c>
      <c r="E70" s="9"/>
    </row>
    <row r="71" spans="1:10" ht="39.75" customHeight="1" x14ac:dyDescent="0.3">
      <c r="A71" s="159" t="s">
        <v>66</v>
      </c>
      <c r="B71" s="166"/>
      <c r="C71" s="254">
        <v>200</v>
      </c>
      <c r="D71" s="163">
        <v>309281</v>
      </c>
      <c r="E71" s="9"/>
    </row>
    <row r="72" spans="1:10" ht="70.5" customHeight="1" x14ac:dyDescent="0.3">
      <c r="A72" s="136" t="s">
        <v>340</v>
      </c>
      <c r="B72" s="242" t="s">
        <v>193</v>
      </c>
      <c r="C72" s="244"/>
      <c r="D72" s="163">
        <f>D73</f>
        <v>4681855.07</v>
      </c>
      <c r="E72" s="9"/>
    </row>
    <row r="73" spans="1:10" ht="33" customHeight="1" x14ac:dyDescent="0.3">
      <c r="A73" s="136" t="s">
        <v>66</v>
      </c>
      <c r="B73" s="242"/>
      <c r="C73" s="244" t="s">
        <v>146</v>
      </c>
      <c r="D73" s="163">
        <v>4681855.07</v>
      </c>
      <c r="E73" s="9"/>
    </row>
    <row r="74" spans="1:10" ht="63.75" customHeight="1" x14ac:dyDescent="0.3">
      <c r="A74" s="136" t="s">
        <v>522</v>
      </c>
      <c r="B74" s="242" t="s">
        <v>521</v>
      </c>
      <c r="C74" s="244"/>
      <c r="D74" s="163">
        <f>D75</f>
        <v>3698491.4</v>
      </c>
      <c r="E74" s="9"/>
    </row>
    <row r="75" spans="1:10" ht="33" customHeight="1" x14ac:dyDescent="0.3">
      <c r="A75" s="136" t="s">
        <v>66</v>
      </c>
      <c r="B75" s="242"/>
      <c r="C75" s="244" t="s">
        <v>146</v>
      </c>
      <c r="D75" s="163">
        <v>3698491.4</v>
      </c>
      <c r="E75" s="9"/>
    </row>
    <row r="76" spans="1:10" s="5" customFormat="1" ht="75.75" customHeight="1" x14ac:dyDescent="0.3">
      <c r="A76" s="159" t="s">
        <v>356</v>
      </c>
      <c r="B76" s="166" t="s">
        <v>357</v>
      </c>
      <c r="C76" s="254"/>
      <c r="D76" s="163">
        <f>D77</f>
        <v>5876339</v>
      </c>
      <c r="E76" s="9"/>
      <c r="I76" s="1"/>
      <c r="J76" s="1"/>
    </row>
    <row r="77" spans="1:10" s="5" customFormat="1" ht="39.75" customHeight="1" x14ac:dyDescent="0.3">
      <c r="A77" s="159" t="s">
        <v>66</v>
      </c>
      <c r="B77" s="166"/>
      <c r="C77" s="254">
        <v>200</v>
      </c>
      <c r="D77" s="163">
        <v>5876339</v>
      </c>
      <c r="E77" s="9"/>
      <c r="I77" s="1"/>
      <c r="J77" s="1"/>
    </row>
    <row r="78" spans="1:10" ht="65.25" customHeight="1" x14ac:dyDescent="0.3">
      <c r="A78" s="136" t="s">
        <v>337</v>
      </c>
      <c r="B78" s="242" t="s">
        <v>192</v>
      </c>
      <c r="C78" s="244"/>
      <c r="D78" s="163">
        <f>D79+D81</f>
        <v>4600636</v>
      </c>
      <c r="E78" s="9"/>
    </row>
    <row r="79" spans="1:10" ht="57" customHeight="1" x14ac:dyDescent="0.3">
      <c r="A79" s="136" t="s">
        <v>190</v>
      </c>
      <c r="B79" s="242" t="s">
        <v>335</v>
      </c>
      <c r="C79" s="244"/>
      <c r="D79" s="163">
        <f>D80</f>
        <v>2575593</v>
      </c>
      <c r="E79" s="9"/>
    </row>
    <row r="80" spans="1:10" ht="48" customHeight="1" x14ac:dyDescent="0.3">
      <c r="A80" s="136" t="s">
        <v>66</v>
      </c>
      <c r="B80" s="242"/>
      <c r="C80" s="244" t="s">
        <v>146</v>
      </c>
      <c r="D80" s="163">
        <v>2575593</v>
      </c>
      <c r="E80" s="9"/>
    </row>
    <row r="81" spans="1:10" s="5" customFormat="1" ht="76.5" customHeight="1" x14ac:dyDescent="0.3">
      <c r="A81" s="159" t="s">
        <v>364</v>
      </c>
      <c r="B81" s="166" t="s">
        <v>365</v>
      </c>
      <c r="C81" s="254"/>
      <c r="D81" s="163">
        <f>D82</f>
        <v>2025043</v>
      </c>
      <c r="E81" s="9"/>
      <c r="I81" s="1"/>
      <c r="J81" s="1"/>
    </row>
    <row r="82" spans="1:10" s="5" customFormat="1" ht="39.75" customHeight="1" x14ac:dyDescent="0.3">
      <c r="A82" s="159" t="s">
        <v>66</v>
      </c>
      <c r="B82" s="166"/>
      <c r="C82" s="254">
        <v>200</v>
      </c>
      <c r="D82" s="163">
        <v>2025043</v>
      </c>
      <c r="E82" s="9"/>
      <c r="I82" s="1"/>
      <c r="J82" s="1"/>
    </row>
    <row r="83" spans="1:10" ht="85.5" customHeight="1" x14ac:dyDescent="0.3">
      <c r="A83" s="258" t="s">
        <v>70</v>
      </c>
      <c r="B83" s="259" t="s">
        <v>194</v>
      </c>
      <c r="C83" s="244"/>
      <c r="D83" s="163">
        <f>D84</f>
        <v>370000</v>
      </c>
      <c r="E83" s="9"/>
    </row>
    <row r="84" spans="1:10" ht="89.25" customHeight="1" x14ac:dyDescent="0.3">
      <c r="A84" s="131" t="s">
        <v>71</v>
      </c>
      <c r="B84" s="165" t="s">
        <v>195</v>
      </c>
      <c r="C84" s="244"/>
      <c r="D84" s="163">
        <f>D86+D89</f>
        <v>370000</v>
      </c>
      <c r="E84" s="9"/>
    </row>
    <row r="85" spans="1:10" ht="52.5" customHeight="1" x14ac:dyDescent="0.3">
      <c r="A85" s="131" t="s">
        <v>237</v>
      </c>
      <c r="B85" s="165" t="s">
        <v>196</v>
      </c>
      <c r="C85" s="244"/>
      <c r="D85" s="163">
        <f>D86</f>
        <v>360000</v>
      </c>
      <c r="E85" s="9"/>
    </row>
    <row r="86" spans="1:10" ht="48.75" customHeight="1" x14ac:dyDescent="0.3">
      <c r="A86" s="136" t="s">
        <v>72</v>
      </c>
      <c r="B86" s="242" t="s">
        <v>197</v>
      </c>
      <c r="C86" s="244"/>
      <c r="D86" s="163">
        <f>D87</f>
        <v>360000</v>
      </c>
      <c r="E86" s="9"/>
    </row>
    <row r="87" spans="1:10" ht="33" customHeight="1" x14ac:dyDescent="0.3">
      <c r="A87" s="159" t="s">
        <v>66</v>
      </c>
      <c r="B87" s="166"/>
      <c r="C87" s="268">
        <v>200</v>
      </c>
      <c r="D87" s="163">
        <v>360000</v>
      </c>
      <c r="E87" s="9"/>
    </row>
    <row r="88" spans="1:10" ht="66.75" customHeight="1" x14ac:dyDescent="0.3">
      <c r="A88" s="159" t="s">
        <v>238</v>
      </c>
      <c r="B88" s="166" t="s">
        <v>198</v>
      </c>
      <c r="C88" s="268"/>
      <c r="D88" s="163">
        <f>D89</f>
        <v>10000</v>
      </c>
      <c r="E88" s="9"/>
    </row>
    <row r="89" spans="1:10" ht="59.25" customHeight="1" x14ac:dyDescent="0.3">
      <c r="A89" s="136" t="s">
        <v>73</v>
      </c>
      <c r="B89" s="242" t="s">
        <v>199</v>
      </c>
      <c r="C89" s="244"/>
      <c r="D89" s="163">
        <f>D90</f>
        <v>10000</v>
      </c>
      <c r="E89" s="9"/>
    </row>
    <row r="90" spans="1:10" ht="30" x14ac:dyDescent="0.3">
      <c r="A90" s="159" t="s">
        <v>66</v>
      </c>
      <c r="B90" s="166"/>
      <c r="C90" s="268">
        <v>200</v>
      </c>
      <c r="D90" s="163">
        <v>10000</v>
      </c>
      <c r="E90" s="9"/>
      <c r="F90" s="1"/>
      <c r="G90" s="1"/>
      <c r="H90" s="1"/>
    </row>
    <row r="91" spans="1:10" ht="45" x14ac:dyDescent="0.3">
      <c r="A91" s="258" t="s">
        <v>74</v>
      </c>
      <c r="B91" s="259" t="s">
        <v>200</v>
      </c>
      <c r="C91" s="244"/>
      <c r="D91" s="163">
        <f>D92</f>
        <v>8484480.4400000013</v>
      </c>
      <c r="E91" s="9"/>
      <c r="F91" s="1"/>
      <c r="G91" s="1"/>
      <c r="H91" s="1"/>
    </row>
    <row r="92" spans="1:10" ht="60" x14ac:dyDescent="0.3">
      <c r="A92" s="162" t="s">
        <v>75</v>
      </c>
      <c r="B92" s="161" t="s">
        <v>201</v>
      </c>
      <c r="C92" s="244"/>
      <c r="D92" s="163">
        <f>D93+D100+D103+D106+D109</f>
        <v>8484480.4400000013</v>
      </c>
      <c r="E92" s="9"/>
      <c r="F92" s="1"/>
      <c r="G92" s="1"/>
      <c r="H92" s="1"/>
    </row>
    <row r="93" spans="1:10" ht="60" x14ac:dyDescent="0.3">
      <c r="A93" s="162" t="s">
        <v>202</v>
      </c>
      <c r="B93" s="161" t="s">
        <v>203</v>
      </c>
      <c r="C93" s="244"/>
      <c r="D93" s="163">
        <f>D94+D98+D96</f>
        <v>3071423.24</v>
      </c>
      <c r="E93" s="9"/>
      <c r="F93" s="1"/>
      <c r="G93" s="1"/>
      <c r="H93" s="1"/>
    </row>
    <row r="94" spans="1:10" ht="45" x14ac:dyDescent="0.3">
      <c r="A94" s="131" t="s">
        <v>403</v>
      </c>
      <c r="B94" s="165" t="s">
        <v>204</v>
      </c>
      <c r="C94" s="160"/>
      <c r="D94" s="158">
        <f>D95</f>
        <v>1385994.24</v>
      </c>
      <c r="E94" s="9"/>
      <c r="F94" s="1"/>
      <c r="G94" s="1"/>
      <c r="H94" s="1"/>
    </row>
    <row r="95" spans="1:10" ht="30" x14ac:dyDescent="0.3">
      <c r="A95" s="159" t="s">
        <v>66</v>
      </c>
      <c r="B95" s="166"/>
      <c r="C95" s="268">
        <v>200</v>
      </c>
      <c r="D95" s="158">
        <v>1385994.24</v>
      </c>
      <c r="E95" s="9"/>
      <c r="F95" s="1"/>
      <c r="G95" s="1"/>
      <c r="H95" s="1"/>
    </row>
    <row r="96" spans="1:10" ht="51" customHeight="1" x14ac:dyDescent="0.3">
      <c r="A96" s="159" t="s">
        <v>503</v>
      </c>
      <c r="B96" s="166" t="s">
        <v>504</v>
      </c>
      <c r="C96" s="268"/>
      <c r="D96" s="158">
        <f>D97</f>
        <v>86429</v>
      </c>
      <c r="E96" s="9"/>
      <c r="F96" s="1"/>
      <c r="G96" s="1"/>
      <c r="H96" s="1"/>
    </row>
    <row r="97" spans="1:8" ht="30" x14ac:dyDescent="0.3">
      <c r="A97" s="159" t="s">
        <v>66</v>
      </c>
      <c r="B97" s="166"/>
      <c r="C97" s="268">
        <v>200</v>
      </c>
      <c r="D97" s="158">
        <v>86429</v>
      </c>
      <c r="E97" s="9"/>
      <c r="F97" s="1"/>
      <c r="G97" s="1"/>
      <c r="H97" s="1"/>
    </row>
    <row r="98" spans="1:8" ht="55.5" customHeight="1" x14ac:dyDescent="0.3">
      <c r="A98" s="159" t="s">
        <v>505</v>
      </c>
      <c r="B98" s="166" t="s">
        <v>506</v>
      </c>
      <c r="C98" s="268"/>
      <c r="D98" s="158">
        <f>D99</f>
        <v>1599000</v>
      </c>
      <c r="E98" s="9"/>
      <c r="F98" s="1"/>
      <c r="G98" s="1"/>
      <c r="H98" s="1"/>
    </row>
    <row r="99" spans="1:8" ht="30" x14ac:dyDescent="0.3">
      <c r="A99" s="159" t="s">
        <v>66</v>
      </c>
      <c r="B99" s="166"/>
      <c r="C99" s="268">
        <v>200</v>
      </c>
      <c r="D99" s="158">
        <v>1599000</v>
      </c>
      <c r="E99" s="9"/>
      <c r="F99" s="1"/>
      <c r="G99" s="1"/>
      <c r="H99" s="1"/>
    </row>
    <row r="100" spans="1:8" ht="45" x14ac:dyDescent="0.3">
      <c r="A100" s="159" t="s">
        <v>205</v>
      </c>
      <c r="B100" s="166" t="s">
        <v>206</v>
      </c>
      <c r="C100" s="268"/>
      <c r="D100" s="158">
        <f>D101</f>
        <v>50000</v>
      </c>
      <c r="E100" s="9"/>
      <c r="F100" s="1"/>
      <c r="G100" s="1"/>
      <c r="H100" s="1"/>
    </row>
    <row r="101" spans="1:8" ht="30" x14ac:dyDescent="0.3">
      <c r="A101" s="131" t="s">
        <v>78</v>
      </c>
      <c r="B101" s="165" t="s">
        <v>207</v>
      </c>
      <c r="C101" s="160"/>
      <c r="D101" s="158">
        <f>D102</f>
        <v>50000</v>
      </c>
      <c r="E101" s="9"/>
      <c r="F101" s="1"/>
      <c r="G101" s="1"/>
      <c r="H101" s="1"/>
    </row>
    <row r="102" spans="1:8" ht="30" x14ac:dyDescent="0.3">
      <c r="A102" s="159" t="s">
        <v>66</v>
      </c>
      <c r="B102" s="166"/>
      <c r="C102" s="268">
        <v>200</v>
      </c>
      <c r="D102" s="158">
        <v>50000</v>
      </c>
      <c r="E102" s="9"/>
      <c r="F102" s="1"/>
      <c r="G102" s="1"/>
      <c r="H102" s="1"/>
    </row>
    <row r="103" spans="1:8" ht="30" x14ac:dyDescent="0.3">
      <c r="A103" s="159" t="s">
        <v>404</v>
      </c>
      <c r="B103" s="166" t="s">
        <v>208</v>
      </c>
      <c r="C103" s="268"/>
      <c r="D103" s="158">
        <f>D104</f>
        <v>811656</v>
      </c>
      <c r="E103" s="9"/>
      <c r="F103" s="1"/>
      <c r="G103" s="1"/>
      <c r="H103" s="1"/>
    </row>
    <row r="104" spans="1:8" ht="30" x14ac:dyDescent="0.3">
      <c r="A104" s="131" t="s">
        <v>77</v>
      </c>
      <c r="B104" s="165" t="s">
        <v>211</v>
      </c>
      <c r="C104" s="160"/>
      <c r="D104" s="158">
        <f>D105</f>
        <v>811656</v>
      </c>
      <c r="E104" s="9"/>
      <c r="F104" s="1"/>
      <c r="G104" s="1"/>
      <c r="H104" s="1"/>
    </row>
    <row r="105" spans="1:8" ht="30" x14ac:dyDescent="0.3">
      <c r="A105" s="159" t="s">
        <v>66</v>
      </c>
      <c r="B105" s="166"/>
      <c r="C105" s="268">
        <v>200</v>
      </c>
      <c r="D105" s="158">
        <v>811656</v>
      </c>
      <c r="E105" s="9"/>
      <c r="F105" s="1"/>
      <c r="G105" s="1"/>
      <c r="H105" s="1"/>
    </row>
    <row r="106" spans="1:8" ht="60" x14ac:dyDescent="0.3">
      <c r="A106" s="159" t="s">
        <v>209</v>
      </c>
      <c r="B106" s="166" t="s">
        <v>210</v>
      </c>
      <c r="C106" s="268"/>
      <c r="D106" s="158">
        <f>D107</f>
        <v>1528621.2</v>
      </c>
      <c r="E106" s="9"/>
      <c r="F106" s="1"/>
      <c r="G106" s="1"/>
      <c r="H106" s="1"/>
    </row>
    <row r="107" spans="1:8" ht="30" x14ac:dyDescent="0.3">
      <c r="A107" s="131" t="s">
        <v>241</v>
      </c>
      <c r="B107" s="165" t="s">
        <v>212</v>
      </c>
      <c r="C107" s="160"/>
      <c r="D107" s="158">
        <f>D108</f>
        <v>1528621.2</v>
      </c>
      <c r="E107" s="9"/>
      <c r="F107" s="1"/>
      <c r="G107" s="1"/>
      <c r="H107" s="1"/>
    </row>
    <row r="108" spans="1:8" ht="30" x14ac:dyDescent="0.3">
      <c r="A108" s="159" t="s">
        <v>66</v>
      </c>
      <c r="B108" s="166"/>
      <c r="C108" s="268">
        <v>200</v>
      </c>
      <c r="D108" s="158">
        <v>1528621.2</v>
      </c>
      <c r="E108" s="9"/>
      <c r="F108" s="1"/>
      <c r="G108" s="1"/>
      <c r="H108" s="1"/>
    </row>
    <row r="109" spans="1:8" ht="30" x14ac:dyDescent="0.3">
      <c r="A109" s="159" t="s">
        <v>213</v>
      </c>
      <c r="B109" s="166" t="s">
        <v>239</v>
      </c>
      <c r="C109" s="268"/>
      <c r="D109" s="158">
        <f>D110</f>
        <v>3022780</v>
      </c>
      <c r="E109" s="9"/>
      <c r="F109" s="1"/>
      <c r="G109" s="1"/>
      <c r="H109" s="1"/>
    </row>
    <row r="110" spans="1:8" ht="30" x14ac:dyDescent="0.3">
      <c r="A110" s="131" t="s">
        <v>76</v>
      </c>
      <c r="B110" s="165" t="s">
        <v>214</v>
      </c>
      <c r="C110" s="244"/>
      <c r="D110" s="163">
        <f>D111</f>
        <v>3022780</v>
      </c>
      <c r="E110" s="9"/>
      <c r="F110" s="1"/>
      <c r="G110" s="1"/>
      <c r="H110" s="1"/>
    </row>
    <row r="111" spans="1:8" ht="30" x14ac:dyDescent="0.3">
      <c r="A111" s="159" t="s">
        <v>66</v>
      </c>
      <c r="B111" s="166"/>
      <c r="C111" s="268">
        <v>200</v>
      </c>
      <c r="D111" s="163">
        <v>3022780</v>
      </c>
      <c r="E111" s="9"/>
      <c r="F111" s="1"/>
      <c r="G111" s="1"/>
      <c r="H111" s="1"/>
    </row>
    <row r="112" spans="1:8" ht="60" x14ac:dyDescent="0.3">
      <c r="A112" s="260" t="s">
        <v>280</v>
      </c>
      <c r="B112" s="261" t="s">
        <v>282</v>
      </c>
      <c r="C112" s="268"/>
      <c r="D112" s="163">
        <f>D113</f>
        <v>382354</v>
      </c>
      <c r="E112" s="9"/>
      <c r="F112" s="1"/>
      <c r="G112" s="1"/>
      <c r="H112" s="1"/>
    </row>
    <row r="113" spans="1:8" ht="45" x14ac:dyDescent="0.3">
      <c r="A113" s="159" t="s">
        <v>281</v>
      </c>
      <c r="B113" s="166" t="s">
        <v>283</v>
      </c>
      <c r="C113" s="268"/>
      <c r="D113" s="163">
        <f>D114+D121</f>
        <v>382354</v>
      </c>
      <c r="E113" s="9"/>
      <c r="F113" s="1"/>
      <c r="G113" s="1"/>
      <c r="H113" s="1"/>
    </row>
    <row r="114" spans="1:8" ht="30" x14ac:dyDescent="0.3">
      <c r="A114" s="159" t="s">
        <v>284</v>
      </c>
      <c r="B114" s="166" t="s">
        <v>285</v>
      </c>
      <c r="C114" s="268"/>
      <c r="D114" s="163">
        <f>D115+D117+D119</f>
        <v>380354</v>
      </c>
      <c r="E114" s="9"/>
      <c r="F114" s="1"/>
      <c r="G114" s="1"/>
      <c r="H114" s="1"/>
    </row>
    <row r="115" spans="1:8" ht="120" x14ac:dyDescent="0.3">
      <c r="A115" s="159" t="s">
        <v>286</v>
      </c>
      <c r="B115" s="166" t="s">
        <v>287</v>
      </c>
      <c r="C115" s="268"/>
      <c r="D115" s="163">
        <f>D116</f>
        <v>348000</v>
      </c>
      <c r="E115" s="9"/>
      <c r="F115" s="1"/>
      <c r="G115" s="1"/>
      <c r="H115" s="1"/>
    </row>
    <row r="116" spans="1:8" x14ac:dyDescent="0.3">
      <c r="A116" s="159" t="s">
        <v>119</v>
      </c>
      <c r="B116" s="166"/>
      <c r="C116" s="268">
        <v>500</v>
      </c>
      <c r="D116" s="163">
        <v>348000</v>
      </c>
      <c r="E116" s="9"/>
      <c r="F116" s="1"/>
      <c r="G116" s="1"/>
      <c r="H116" s="1"/>
    </row>
    <row r="117" spans="1:8" ht="75" x14ac:dyDescent="0.3">
      <c r="A117" s="159" t="s">
        <v>437</v>
      </c>
      <c r="B117" s="166" t="s">
        <v>445</v>
      </c>
      <c r="C117" s="268"/>
      <c r="D117" s="163">
        <f>D118</f>
        <v>29118</v>
      </c>
      <c r="E117" s="9"/>
      <c r="F117" s="1"/>
      <c r="G117" s="1"/>
      <c r="H117" s="1"/>
    </row>
    <row r="118" spans="1:8" x14ac:dyDescent="0.3">
      <c r="A118" s="159" t="s">
        <v>67</v>
      </c>
      <c r="B118" s="166"/>
      <c r="C118" s="268">
        <v>800</v>
      </c>
      <c r="D118" s="163">
        <v>29118</v>
      </c>
      <c r="E118" s="9"/>
      <c r="F118" s="1"/>
      <c r="G118" s="1"/>
      <c r="H118" s="1"/>
    </row>
    <row r="119" spans="1:8" ht="75" x14ac:dyDescent="0.3">
      <c r="A119" s="159" t="s">
        <v>436</v>
      </c>
      <c r="B119" s="166" t="s">
        <v>446</v>
      </c>
      <c r="C119" s="268"/>
      <c r="D119" s="163">
        <f>D120</f>
        <v>3236</v>
      </c>
      <c r="E119" s="9"/>
      <c r="F119" s="1"/>
      <c r="G119" s="1"/>
      <c r="H119" s="1"/>
    </row>
    <row r="120" spans="1:8" x14ac:dyDescent="0.3">
      <c r="A120" s="159" t="s">
        <v>67</v>
      </c>
      <c r="B120" s="166"/>
      <c r="C120" s="268">
        <v>800</v>
      </c>
      <c r="D120" s="163">
        <v>3236</v>
      </c>
      <c r="E120" s="9"/>
      <c r="F120" s="1"/>
      <c r="G120" s="1"/>
      <c r="H120" s="1"/>
    </row>
    <row r="121" spans="1:8" ht="30" x14ac:dyDescent="0.3">
      <c r="A121" s="159" t="s">
        <v>347</v>
      </c>
      <c r="B121" s="166" t="s">
        <v>348</v>
      </c>
      <c r="C121" s="268"/>
      <c r="D121" s="163">
        <f>D122</f>
        <v>2000</v>
      </c>
      <c r="E121" s="9"/>
      <c r="F121" s="1"/>
      <c r="G121" s="1"/>
      <c r="H121" s="1"/>
    </row>
    <row r="122" spans="1:8" ht="105" x14ac:dyDescent="0.3">
      <c r="A122" s="159" t="s">
        <v>346</v>
      </c>
      <c r="B122" s="166" t="s">
        <v>345</v>
      </c>
      <c r="C122" s="268"/>
      <c r="D122" s="163">
        <f>D123</f>
        <v>2000</v>
      </c>
      <c r="E122" s="9"/>
      <c r="F122" s="1"/>
      <c r="G122" s="1"/>
      <c r="H122" s="1"/>
    </row>
    <row r="123" spans="1:8" x14ac:dyDescent="0.3">
      <c r="A123" s="159" t="s">
        <v>119</v>
      </c>
      <c r="B123" s="166"/>
      <c r="C123" s="268">
        <v>500</v>
      </c>
      <c r="D123" s="163">
        <v>2000</v>
      </c>
      <c r="E123" s="9"/>
      <c r="F123" s="1"/>
      <c r="G123" s="1"/>
      <c r="H123" s="1"/>
    </row>
    <row r="124" spans="1:8" ht="45" x14ac:dyDescent="0.3">
      <c r="A124" s="260" t="s">
        <v>276</v>
      </c>
      <c r="B124" s="262" t="s">
        <v>278</v>
      </c>
      <c r="C124" s="268"/>
      <c r="D124" s="163">
        <f>D125</f>
        <v>8848760</v>
      </c>
      <c r="E124" s="9"/>
      <c r="F124" s="1"/>
      <c r="G124" s="1"/>
      <c r="H124" s="1"/>
    </row>
    <row r="125" spans="1:8" ht="60" x14ac:dyDescent="0.3">
      <c r="A125" s="159" t="s">
        <v>277</v>
      </c>
      <c r="B125" s="166" t="s">
        <v>279</v>
      </c>
      <c r="C125" s="268"/>
      <c r="D125" s="163">
        <f>D126</f>
        <v>8848760</v>
      </c>
      <c r="E125" s="9"/>
      <c r="F125" s="1"/>
      <c r="G125" s="1"/>
      <c r="H125" s="1"/>
    </row>
    <row r="126" spans="1:8" ht="30" x14ac:dyDescent="0.3">
      <c r="A126" s="159" t="s">
        <v>342</v>
      </c>
      <c r="B126" s="166" t="s">
        <v>341</v>
      </c>
      <c r="C126" s="268"/>
      <c r="D126" s="163">
        <f>D127</f>
        <v>8848760</v>
      </c>
      <c r="E126" s="9"/>
      <c r="F126" s="1"/>
      <c r="G126" s="1"/>
      <c r="H126" s="1"/>
    </row>
    <row r="127" spans="1:8" ht="30" x14ac:dyDescent="0.3">
      <c r="A127" s="159" t="s">
        <v>66</v>
      </c>
      <c r="B127" s="166"/>
      <c r="C127" s="268">
        <v>200</v>
      </c>
      <c r="D127" s="163">
        <v>8848760</v>
      </c>
      <c r="E127" s="9"/>
      <c r="F127" s="1"/>
      <c r="G127" s="1"/>
      <c r="H127" s="1"/>
    </row>
    <row r="128" spans="1:8" ht="75" x14ac:dyDescent="0.3">
      <c r="A128" s="260" t="s">
        <v>297</v>
      </c>
      <c r="B128" s="261" t="s">
        <v>290</v>
      </c>
      <c r="C128" s="268"/>
      <c r="D128" s="163">
        <f>D129</f>
        <v>149000</v>
      </c>
      <c r="E128" s="9"/>
      <c r="F128" s="1"/>
      <c r="G128" s="1"/>
      <c r="H128" s="1"/>
    </row>
    <row r="129" spans="1:8" ht="75" x14ac:dyDescent="0.3">
      <c r="A129" s="159" t="s">
        <v>298</v>
      </c>
      <c r="B129" s="166" t="s">
        <v>291</v>
      </c>
      <c r="C129" s="268"/>
      <c r="D129" s="163">
        <f>D130</f>
        <v>149000</v>
      </c>
      <c r="E129" s="9"/>
      <c r="F129" s="1"/>
      <c r="G129" s="1"/>
      <c r="H129" s="1"/>
    </row>
    <row r="130" spans="1:8" ht="45" x14ac:dyDescent="0.3">
      <c r="A130" s="159" t="s">
        <v>405</v>
      </c>
      <c r="B130" s="166" t="s">
        <v>295</v>
      </c>
      <c r="C130" s="268"/>
      <c r="D130" s="163">
        <f>D131</f>
        <v>149000</v>
      </c>
      <c r="E130" s="9"/>
      <c r="F130" s="1"/>
      <c r="G130" s="1"/>
      <c r="H130" s="1"/>
    </row>
    <row r="131" spans="1:8" ht="30" x14ac:dyDescent="0.3">
      <c r="A131" s="159" t="s">
        <v>66</v>
      </c>
      <c r="B131" s="166"/>
      <c r="C131" s="268">
        <v>200</v>
      </c>
      <c r="D131" s="163">
        <v>149000</v>
      </c>
      <c r="E131" s="9"/>
      <c r="F131" s="1"/>
      <c r="G131" s="1"/>
      <c r="H131" s="1"/>
    </row>
    <row r="132" spans="1:8" ht="105.75" x14ac:dyDescent="0.3">
      <c r="A132" s="263" t="s">
        <v>429</v>
      </c>
      <c r="B132" s="261" t="s">
        <v>430</v>
      </c>
      <c r="C132" s="254"/>
      <c r="D132" s="157">
        <f>D133</f>
        <v>20000</v>
      </c>
      <c r="E132" s="9"/>
      <c r="F132" s="1"/>
      <c r="G132" s="1"/>
      <c r="H132" s="1"/>
    </row>
    <row r="133" spans="1:8" ht="105" x14ac:dyDescent="0.3">
      <c r="A133" s="159" t="s">
        <v>431</v>
      </c>
      <c r="B133" s="166" t="s">
        <v>432</v>
      </c>
      <c r="C133" s="268"/>
      <c r="D133" s="163">
        <f>D134</f>
        <v>20000</v>
      </c>
      <c r="E133" s="9"/>
      <c r="F133" s="1"/>
      <c r="G133" s="1"/>
      <c r="H133" s="1"/>
    </row>
    <row r="134" spans="1:8" ht="45" x14ac:dyDescent="0.3">
      <c r="A134" s="245" t="s">
        <v>433</v>
      </c>
      <c r="B134" s="166" t="s">
        <v>434</v>
      </c>
      <c r="C134" s="268"/>
      <c r="D134" s="163">
        <f>D135</f>
        <v>20000</v>
      </c>
      <c r="E134" s="9"/>
      <c r="F134" s="1"/>
      <c r="G134" s="1"/>
      <c r="H134" s="1"/>
    </row>
    <row r="135" spans="1:8" ht="30" x14ac:dyDescent="0.3">
      <c r="A135" s="159" t="s">
        <v>66</v>
      </c>
      <c r="B135" s="166"/>
      <c r="C135" s="268">
        <v>200</v>
      </c>
      <c r="D135" s="163">
        <v>20000</v>
      </c>
      <c r="E135" s="9"/>
      <c r="F135" s="1"/>
      <c r="G135" s="1"/>
      <c r="H135" s="1"/>
    </row>
    <row r="136" spans="1:8" ht="45" x14ac:dyDescent="0.3">
      <c r="A136" s="260" t="s">
        <v>441</v>
      </c>
      <c r="B136" s="261" t="s">
        <v>439</v>
      </c>
      <c r="C136" s="268"/>
      <c r="D136" s="163">
        <f>D137</f>
        <v>1000</v>
      </c>
      <c r="E136" s="9"/>
      <c r="F136" s="1"/>
      <c r="G136" s="1"/>
      <c r="H136" s="1"/>
    </row>
    <row r="137" spans="1:8" ht="45" x14ac:dyDescent="0.3">
      <c r="A137" s="159" t="s">
        <v>442</v>
      </c>
      <c r="B137" s="166" t="s">
        <v>438</v>
      </c>
      <c r="C137" s="268"/>
      <c r="D137" s="163">
        <f>D139</f>
        <v>1000</v>
      </c>
      <c r="E137" s="9"/>
      <c r="F137" s="1"/>
      <c r="G137" s="1"/>
      <c r="H137" s="1"/>
    </row>
    <row r="138" spans="1:8" ht="30" x14ac:dyDescent="0.3">
      <c r="A138" s="159" t="s">
        <v>444</v>
      </c>
      <c r="B138" s="166" t="s">
        <v>443</v>
      </c>
      <c r="C138" s="268"/>
      <c r="D138" s="163">
        <f>D139</f>
        <v>1000</v>
      </c>
      <c r="E138" s="9"/>
      <c r="F138" s="1"/>
      <c r="G138" s="1"/>
      <c r="H138" s="1"/>
    </row>
    <row r="139" spans="1:8" ht="45" x14ac:dyDescent="0.3">
      <c r="A139" s="159" t="s">
        <v>449</v>
      </c>
      <c r="B139" s="166" t="s">
        <v>440</v>
      </c>
      <c r="C139" s="268"/>
      <c r="D139" s="163">
        <f>D140</f>
        <v>1000</v>
      </c>
      <c r="E139" s="9"/>
      <c r="F139" s="1"/>
      <c r="G139" s="1"/>
      <c r="H139" s="1"/>
    </row>
    <row r="140" spans="1:8" ht="30" x14ac:dyDescent="0.3">
      <c r="A140" s="159" t="s">
        <v>66</v>
      </c>
      <c r="B140" s="166"/>
      <c r="C140" s="268">
        <v>200</v>
      </c>
      <c r="D140" s="163">
        <v>1000</v>
      </c>
      <c r="E140" s="9"/>
      <c r="F140" s="1"/>
      <c r="G140" s="1"/>
      <c r="H140" s="1"/>
    </row>
    <row r="141" spans="1:8" x14ac:dyDescent="0.3">
      <c r="A141" s="258" t="s">
        <v>79</v>
      </c>
      <c r="B141" s="261" t="s">
        <v>215</v>
      </c>
      <c r="C141" s="160"/>
      <c r="D141" s="158">
        <f>D149+D162+D164+D166+D168+D170+D160+D142+D174+D145+D158+D153+D178+D172+D147+D177+D156</f>
        <v>7113973.1100000003</v>
      </c>
      <c r="E141" s="9"/>
      <c r="F141" s="1"/>
      <c r="G141" s="1"/>
      <c r="H141" s="1"/>
    </row>
    <row r="142" spans="1:8" ht="75" x14ac:dyDescent="0.3">
      <c r="A142" s="168" t="s">
        <v>225</v>
      </c>
      <c r="B142" s="252" t="s">
        <v>227</v>
      </c>
      <c r="C142" s="264"/>
      <c r="D142" s="169">
        <f>D143+D144</f>
        <v>59411</v>
      </c>
      <c r="E142" s="9"/>
      <c r="F142" s="1"/>
      <c r="G142" s="1"/>
      <c r="H142" s="1"/>
    </row>
    <row r="143" spans="1:8" ht="90" x14ac:dyDescent="0.3">
      <c r="A143" s="159" t="s">
        <v>82</v>
      </c>
      <c r="B143" s="252"/>
      <c r="C143" s="269" t="s">
        <v>226</v>
      </c>
      <c r="D143" s="270">
        <v>45701</v>
      </c>
      <c r="E143" s="9"/>
      <c r="F143" s="1"/>
      <c r="G143" s="1"/>
      <c r="H143" s="1"/>
    </row>
    <row r="144" spans="1:8" ht="30" x14ac:dyDescent="0.3">
      <c r="A144" s="159" t="s">
        <v>66</v>
      </c>
      <c r="B144" s="252"/>
      <c r="C144" s="269" t="s">
        <v>146</v>
      </c>
      <c r="D144" s="270">
        <v>13710</v>
      </c>
      <c r="E144" s="9"/>
      <c r="F144" s="1"/>
      <c r="G144" s="1"/>
      <c r="H144" s="1"/>
    </row>
    <row r="145" spans="1:8" ht="45" x14ac:dyDescent="0.3">
      <c r="A145" s="159" t="s">
        <v>256</v>
      </c>
      <c r="B145" s="252" t="s">
        <v>255</v>
      </c>
      <c r="C145" s="269"/>
      <c r="D145" s="270">
        <f>D146</f>
        <v>238636</v>
      </c>
      <c r="E145" s="9"/>
      <c r="F145" s="1"/>
      <c r="G145" s="1"/>
      <c r="H145" s="1"/>
    </row>
    <row r="146" spans="1:8" ht="90" x14ac:dyDescent="0.3">
      <c r="A146" s="172" t="s">
        <v>257</v>
      </c>
      <c r="B146" s="252"/>
      <c r="C146" s="269" t="s">
        <v>226</v>
      </c>
      <c r="D146" s="270">
        <v>238636</v>
      </c>
      <c r="E146" s="9"/>
      <c r="F146" s="1"/>
      <c r="G146" s="1"/>
      <c r="H146" s="1"/>
    </row>
    <row r="147" spans="1:8" x14ac:dyDescent="0.3">
      <c r="A147" s="126" t="s">
        <v>80</v>
      </c>
      <c r="B147" s="253" t="s">
        <v>216</v>
      </c>
      <c r="C147" s="160"/>
      <c r="D147" s="158">
        <f>D148</f>
        <v>872340</v>
      </c>
      <c r="E147" s="9"/>
      <c r="F147" s="1"/>
      <c r="G147" s="1"/>
      <c r="H147" s="1"/>
    </row>
    <row r="148" spans="1:8" ht="90" x14ac:dyDescent="0.3">
      <c r="A148" s="159" t="s">
        <v>82</v>
      </c>
      <c r="B148" s="166"/>
      <c r="C148" s="268">
        <v>100</v>
      </c>
      <c r="D148" s="163">
        <v>872340</v>
      </c>
      <c r="E148" s="10"/>
      <c r="F148" s="1"/>
      <c r="G148" s="1"/>
      <c r="H148" s="1"/>
    </row>
    <row r="149" spans="1:8" x14ac:dyDescent="0.3">
      <c r="A149" s="126" t="s">
        <v>81</v>
      </c>
      <c r="B149" s="253" t="s">
        <v>217</v>
      </c>
      <c r="C149" s="160"/>
      <c r="D149" s="158">
        <f>D150+D151+D152</f>
        <v>4676743.7700000005</v>
      </c>
      <c r="E149" s="9"/>
      <c r="F149" s="1"/>
      <c r="G149" s="1"/>
      <c r="H149" s="1"/>
    </row>
    <row r="150" spans="1:8" ht="90" x14ac:dyDescent="0.3">
      <c r="A150" s="159" t="s">
        <v>82</v>
      </c>
      <c r="B150" s="166"/>
      <c r="C150" s="268">
        <v>100</v>
      </c>
      <c r="D150" s="163">
        <v>3767380.47</v>
      </c>
      <c r="E150" s="9"/>
      <c r="F150" s="1"/>
      <c r="G150" s="1"/>
      <c r="H150" s="1"/>
    </row>
    <row r="151" spans="1:8" ht="30" x14ac:dyDescent="0.3">
      <c r="A151" s="159" t="s">
        <v>66</v>
      </c>
      <c r="B151" s="165"/>
      <c r="C151" s="268">
        <v>200</v>
      </c>
      <c r="D151" s="163">
        <v>868697.3</v>
      </c>
      <c r="E151" s="9"/>
      <c r="F151" s="1"/>
      <c r="G151" s="1"/>
      <c r="H151" s="1"/>
    </row>
    <row r="152" spans="1:8" s="7" customFormat="1" x14ac:dyDescent="0.3">
      <c r="A152" s="159" t="s">
        <v>67</v>
      </c>
      <c r="B152" s="166"/>
      <c r="C152" s="268">
        <v>800</v>
      </c>
      <c r="D152" s="163">
        <v>40666</v>
      </c>
      <c r="E152" s="9"/>
    </row>
    <row r="153" spans="1:8" s="7" customFormat="1" ht="45" x14ac:dyDescent="0.3">
      <c r="A153" s="148" t="s">
        <v>323</v>
      </c>
      <c r="B153" s="272" t="s">
        <v>322</v>
      </c>
      <c r="C153" s="170"/>
      <c r="D153" s="171">
        <f>D154+D155</f>
        <v>556277.41</v>
      </c>
      <c r="E153" s="11"/>
    </row>
    <row r="154" spans="1:8" s="7" customFormat="1" ht="30" x14ac:dyDescent="0.3">
      <c r="A154" s="148" t="s">
        <v>66</v>
      </c>
      <c r="B154" s="272"/>
      <c r="C154" s="170">
        <v>200</v>
      </c>
      <c r="D154" s="171">
        <v>554277.41</v>
      </c>
      <c r="E154" s="11"/>
    </row>
    <row r="155" spans="1:8" s="7" customFormat="1" x14ac:dyDescent="0.3">
      <c r="A155" s="159" t="s">
        <v>67</v>
      </c>
      <c r="B155" s="272"/>
      <c r="C155" s="170">
        <v>800</v>
      </c>
      <c r="D155" s="171">
        <v>2000</v>
      </c>
      <c r="E155" s="11"/>
    </row>
    <row r="156" spans="1:8" s="7" customFormat="1" x14ac:dyDescent="0.3">
      <c r="A156" s="148" t="s">
        <v>512</v>
      </c>
      <c r="B156" s="272" t="s">
        <v>513</v>
      </c>
      <c r="C156" s="170"/>
      <c r="D156" s="171">
        <f>D157</f>
        <v>24000</v>
      </c>
      <c r="E156" s="11"/>
    </row>
    <row r="157" spans="1:8" s="7" customFormat="1" ht="30" x14ac:dyDescent="0.3">
      <c r="A157" s="148" t="s">
        <v>66</v>
      </c>
      <c r="B157" s="272"/>
      <c r="C157" s="170">
        <v>200</v>
      </c>
      <c r="D157" s="171">
        <v>24000</v>
      </c>
      <c r="E157" s="11"/>
    </row>
    <row r="158" spans="1:8" s="7" customFormat="1" ht="105" x14ac:dyDescent="0.3">
      <c r="A158" s="159" t="s">
        <v>423</v>
      </c>
      <c r="B158" s="253" t="s">
        <v>218</v>
      </c>
      <c r="C158" s="160"/>
      <c r="D158" s="158">
        <f>D159</f>
        <v>80672</v>
      </c>
      <c r="E158" s="10"/>
    </row>
    <row r="159" spans="1:8" s="7" customFormat="1" x14ac:dyDescent="0.3">
      <c r="A159" s="149" t="s">
        <v>65</v>
      </c>
      <c r="B159" s="166"/>
      <c r="C159" s="254">
        <v>500</v>
      </c>
      <c r="D159" s="158">
        <v>80672</v>
      </c>
      <c r="E159" s="11"/>
    </row>
    <row r="160" spans="1:8" s="7" customFormat="1" ht="30" x14ac:dyDescent="0.3">
      <c r="A160" s="159" t="s">
        <v>89</v>
      </c>
      <c r="B160" s="253" t="s">
        <v>219</v>
      </c>
      <c r="C160" s="254"/>
      <c r="D160" s="163">
        <f>D161</f>
        <v>200000</v>
      </c>
      <c r="E160" s="11"/>
    </row>
    <row r="161" spans="1:5" s="7" customFormat="1" x14ac:dyDescent="0.3">
      <c r="A161" s="149" t="s">
        <v>67</v>
      </c>
      <c r="B161" s="166"/>
      <c r="C161" s="254">
        <v>800</v>
      </c>
      <c r="D161" s="163">
        <v>200000</v>
      </c>
      <c r="E161" s="11"/>
    </row>
    <row r="162" spans="1:5" s="7" customFormat="1" ht="60" x14ac:dyDescent="0.3">
      <c r="A162" s="159" t="s">
        <v>427</v>
      </c>
      <c r="B162" s="253" t="s">
        <v>220</v>
      </c>
      <c r="C162" s="160"/>
      <c r="D162" s="158">
        <f>D163</f>
        <v>68355.87</v>
      </c>
      <c r="E162" s="11"/>
    </row>
    <row r="163" spans="1:5" s="7" customFormat="1" x14ac:dyDescent="0.3">
      <c r="A163" s="149" t="s">
        <v>65</v>
      </c>
      <c r="B163" s="166"/>
      <c r="C163" s="254">
        <v>500</v>
      </c>
      <c r="D163" s="158">
        <v>68355.87</v>
      </c>
      <c r="E163" s="11"/>
    </row>
    <row r="164" spans="1:5" s="7" customFormat="1" ht="60" x14ac:dyDescent="0.3">
      <c r="A164" s="159" t="s">
        <v>424</v>
      </c>
      <c r="B164" s="253" t="s">
        <v>221</v>
      </c>
      <c r="C164" s="160"/>
      <c r="D164" s="158">
        <f>D165</f>
        <v>57587</v>
      </c>
      <c r="E164" s="10"/>
    </row>
    <row r="165" spans="1:5" s="7" customFormat="1" x14ac:dyDescent="0.3">
      <c r="A165" s="149" t="s">
        <v>65</v>
      </c>
      <c r="B165" s="166"/>
      <c r="C165" s="254">
        <v>500</v>
      </c>
      <c r="D165" s="158">
        <v>57587</v>
      </c>
      <c r="E165" s="10"/>
    </row>
    <row r="166" spans="1:5" s="7" customFormat="1" ht="60" x14ac:dyDescent="0.3">
      <c r="A166" s="159" t="s">
        <v>425</v>
      </c>
      <c r="B166" s="253" t="s">
        <v>222</v>
      </c>
      <c r="C166" s="160"/>
      <c r="D166" s="158">
        <f>D167</f>
        <v>113188</v>
      </c>
      <c r="E166" s="10"/>
    </row>
    <row r="167" spans="1:5" s="7" customFormat="1" x14ac:dyDescent="0.3">
      <c r="A167" s="149" t="s">
        <v>65</v>
      </c>
      <c r="B167" s="166"/>
      <c r="C167" s="254">
        <v>500</v>
      </c>
      <c r="D167" s="158">
        <v>113188</v>
      </c>
      <c r="E167" s="17"/>
    </row>
    <row r="168" spans="1:5" s="7" customFormat="1" ht="90" x14ac:dyDescent="0.3">
      <c r="A168" s="159" t="s">
        <v>426</v>
      </c>
      <c r="B168" s="253" t="s">
        <v>224</v>
      </c>
      <c r="C168" s="160"/>
      <c r="D168" s="158">
        <f>D169</f>
        <v>15886</v>
      </c>
      <c r="E168" s="17"/>
    </row>
    <row r="169" spans="1:5" s="7" customFormat="1" x14ac:dyDescent="0.3">
      <c r="A169" s="149" t="s">
        <v>65</v>
      </c>
      <c r="B169" s="166"/>
      <c r="C169" s="254">
        <v>500</v>
      </c>
      <c r="D169" s="158">
        <v>15886</v>
      </c>
      <c r="E169" s="17"/>
    </row>
    <row r="170" spans="1:5" s="7" customFormat="1" ht="45" x14ac:dyDescent="0.3">
      <c r="A170" s="168" t="s">
        <v>428</v>
      </c>
      <c r="B170" s="252" t="s">
        <v>223</v>
      </c>
      <c r="C170" s="265"/>
      <c r="D170" s="169">
        <f>D171</f>
        <v>11915</v>
      </c>
      <c r="E170" s="17"/>
    </row>
    <row r="171" spans="1:5" s="7" customFormat="1" x14ac:dyDescent="0.3">
      <c r="A171" s="149" t="s">
        <v>65</v>
      </c>
      <c r="B171" s="166"/>
      <c r="C171" s="271">
        <v>500</v>
      </c>
      <c r="D171" s="158">
        <v>11915</v>
      </c>
      <c r="E171" s="17"/>
    </row>
    <row r="172" spans="1:5" s="7" customFormat="1" ht="45" x14ac:dyDescent="0.3">
      <c r="A172" s="131" t="s">
        <v>368</v>
      </c>
      <c r="B172" s="252" t="s">
        <v>344</v>
      </c>
      <c r="C172" s="264"/>
      <c r="D172" s="169">
        <f>D173</f>
        <v>44059.34</v>
      </c>
      <c r="E172" s="17"/>
    </row>
    <row r="173" spans="1:5" s="7" customFormat="1" ht="30" x14ac:dyDescent="0.3">
      <c r="A173" s="149" t="s">
        <v>182</v>
      </c>
      <c r="B173" s="252"/>
      <c r="C173" s="269" t="s">
        <v>183</v>
      </c>
      <c r="D173" s="169">
        <v>44059.34</v>
      </c>
      <c r="E173" s="17"/>
    </row>
    <row r="174" spans="1:5" s="7" customFormat="1" ht="75" x14ac:dyDescent="0.3">
      <c r="A174" s="131" t="s">
        <v>421</v>
      </c>
      <c r="B174" s="252" t="s">
        <v>288</v>
      </c>
      <c r="C174" s="264"/>
      <c r="D174" s="169">
        <f>D175</f>
        <v>68261</v>
      </c>
      <c r="E174" s="17"/>
    </row>
    <row r="175" spans="1:5" s="7" customFormat="1" x14ac:dyDescent="0.3">
      <c r="A175" s="149" t="s">
        <v>65</v>
      </c>
      <c r="B175" s="252"/>
      <c r="C175" s="269" t="s">
        <v>289</v>
      </c>
      <c r="D175" s="169">
        <v>68261</v>
      </c>
      <c r="E175" s="17"/>
    </row>
    <row r="176" spans="1:5" s="7" customFormat="1" x14ac:dyDescent="0.3">
      <c r="A176" s="131" t="s">
        <v>478</v>
      </c>
      <c r="B176" s="252" t="s">
        <v>477</v>
      </c>
      <c r="C176" s="264"/>
      <c r="D176" s="169">
        <f>D177</f>
        <v>24120.720000000001</v>
      </c>
      <c r="E176" s="17"/>
    </row>
    <row r="177" spans="1:5" s="7" customFormat="1" x14ac:dyDescent="0.3">
      <c r="A177" s="131" t="s">
        <v>67</v>
      </c>
      <c r="B177" s="252"/>
      <c r="C177" s="269" t="s">
        <v>476</v>
      </c>
      <c r="D177" s="169">
        <v>24120.720000000001</v>
      </c>
      <c r="E177" s="17"/>
    </row>
    <row r="178" spans="1:5" s="7" customFormat="1" ht="60" x14ac:dyDescent="0.3">
      <c r="A178" s="131" t="s">
        <v>422</v>
      </c>
      <c r="B178" s="252" t="s">
        <v>343</v>
      </c>
      <c r="C178" s="264"/>
      <c r="D178" s="169">
        <f>D179</f>
        <v>2520</v>
      </c>
      <c r="E178" s="17"/>
    </row>
    <row r="179" spans="1:5" s="7" customFormat="1" x14ac:dyDescent="0.3">
      <c r="A179" s="149" t="s">
        <v>65</v>
      </c>
      <c r="B179" s="252"/>
      <c r="C179" s="269" t="s">
        <v>289</v>
      </c>
      <c r="D179" s="169">
        <v>2520</v>
      </c>
      <c r="E179" s="11"/>
    </row>
    <row r="180" spans="1:5" s="7" customFormat="1" x14ac:dyDescent="0.3">
      <c r="A180" s="266" t="s">
        <v>83</v>
      </c>
      <c r="B180" s="251"/>
      <c r="C180" s="267"/>
      <c r="D180" s="158">
        <f>D12+D25+D30+D37+D48+D67+D83+D91+D141+D112+D124+D128+D132+D136</f>
        <v>50013474</v>
      </c>
      <c r="E180" s="11"/>
    </row>
    <row r="181" spans="1:5" s="7" customFormat="1" x14ac:dyDescent="0.3">
      <c r="A181" s="248"/>
      <c r="B181" s="249"/>
      <c r="C181" s="249"/>
      <c r="D181" s="250"/>
      <c r="E181" s="11"/>
    </row>
    <row r="182" spans="1:5" s="7" customFormat="1" x14ac:dyDescent="0.3">
      <c r="A182" s="248"/>
      <c r="B182" s="249"/>
      <c r="C182" s="249"/>
      <c r="D182" s="250"/>
      <c r="E182" s="11"/>
    </row>
    <row r="183" spans="1:5" s="7" customFormat="1" x14ac:dyDescent="0.3">
      <c r="A183" s="15"/>
      <c r="B183" s="13"/>
      <c r="C183" s="14"/>
      <c r="D183" s="42"/>
      <c r="E183" s="11"/>
    </row>
    <row r="184" spans="1:5" s="7" customFormat="1" x14ac:dyDescent="0.3">
      <c r="A184" s="15"/>
      <c r="B184" s="13"/>
      <c r="C184" s="16"/>
      <c r="D184" s="41"/>
      <c r="E184" s="11"/>
    </row>
    <row r="185" spans="1:5" s="7" customFormat="1" x14ac:dyDescent="0.3">
      <c r="A185" s="13"/>
      <c r="B185" s="13"/>
      <c r="C185" s="16"/>
      <c r="D185" s="41"/>
      <c r="E185" s="11"/>
    </row>
    <row r="186" spans="1:5" s="7" customFormat="1" x14ac:dyDescent="0.3">
      <c r="A186" s="15"/>
      <c r="B186" s="13"/>
      <c r="C186" s="16"/>
      <c r="D186" s="41"/>
      <c r="E186" s="11"/>
    </row>
    <row r="187" spans="1:5" s="7" customFormat="1" x14ac:dyDescent="0.3">
      <c r="A187" s="13"/>
      <c r="B187" s="13"/>
      <c r="C187" s="16"/>
      <c r="D187" s="41"/>
      <c r="E187" s="11"/>
    </row>
    <row r="188" spans="1:5" s="7" customFormat="1" x14ac:dyDescent="0.3">
      <c r="A188" s="15"/>
      <c r="B188" s="13"/>
      <c r="C188" s="16"/>
      <c r="D188" s="41"/>
      <c r="E188" s="11"/>
    </row>
    <row r="189" spans="1:5" s="7" customFormat="1" x14ac:dyDescent="0.3">
      <c r="A189" s="13"/>
      <c r="B189" s="13"/>
      <c r="C189" s="16"/>
      <c r="D189" s="41"/>
      <c r="E189" s="11"/>
    </row>
    <row r="190" spans="1:5" s="7" customFormat="1" x14ac:dyDescent="0.3">
      <c r="A190" s="15"/>
      <c r="B190" s="13"/>
      <c r="C190" s="16"/>
      <c r="D190" s="41"/>
      <c r="E190" s="11"/>
    </row>
    <row r="191" spans="1:5" s="7" customFormat="1" x14ac:dyDescent="0.3">
      <c r="A191" s="13"/>
      <c r="B191" s="13"/>
      <c r="C191" s="14"/>
      <c r="D191" s="41"/>
      <c r="E191" s="11"/>
    </row>
    <row r="192" spans="1:5" s="7" customFormat="1" x14ac:dyDescent="0.3">
      <c r="A192" s="15"/>
      <c r="B192" s="13"/>
      <c r="C192" s="16"/>
      <c r="D192" s="42"/>
      <c r="E192" s="11"/>
    </row>
    <row r="193" spans="1:5" s="7" customFormat="1" x14ac:dyDescent="0.3">
      <c r="A193" s="15"/>
      <c r="B193" s="13"/>
      <c r="C193" s="16"/>
      <c r="D193" s="42"/>
      <c r="E193" s="11"/>
    </row>
    <row r="194" spans="1:5" s="7" customFormat="1" x14ac:dyDescent="0.3">
      <c r="A194" s="13"/>
      <c r="B194" s="13"/>
      <c r="C194" s="16"/>
      <c r="D194" s="42"/>
      <c r="E194" s="11"/>
    </row>
    <row r="195" spans="1:5" s="7" customFormat="1" x14ac:dyDescent="0.3">
      <c r="A195" s="18"/>
      <c r="B195" s="13"/>
      <c r="C195" s="16"/>
      <c r="D195" s="41"/>
      <c r="E195" s="11"/>
    </row>
    <row r="196" spans="1:5" s="7" customFormat="1" x14ac:dyDescent="0.3">
      <c r="A196" s="18"/>
      <c r="B196" s="13"/>
      <c r="C196" s="19"/>
      <c r="D196" s="41"/>
      <c r="E196" s="11"/>
    </row>
    <row r="197" spans="1:5" s="7" customFormat="1" x14ac:dyDescent="0.3">
      <c r="A197" s="15"/>
      <c r="B197" s="19"/>
      <c r="C197" s="19"/>
      <c r="D197" s="42"/>
      <c r="E197" s="11"/>
    </row>
    <row r="198" spans="1:5" s="7" customFormat="1" x14ac:dyDescent="0.3">
      <c r="A198" s="20"/>
      <c r="B198" s="14"/>
      <c r="C198" s="21"/>
      <c r="D198" s="42"/>
      <c r="E198" s="11"/>
    </row>
    <row r="199" spans="1:5" s="7" customFormat="1" x14ac:dyDescent="0.3">
      <c r="A199" s="20"/>
      <c r="B199" s="14"/>
      <c r="C199" s="14"/>
      <c r="D199" s="41"/>
      <c r="E199" s="11"/>
    </row>
    <row r="200" spans="1:5" s="7" customFormat="1" x14ac:dyDescent="0.3">
      <c r="A200" s="23"/>
      <c r="B200" s="14"/>
      <c r="C200" s="14"/>
      <c r="D200" s="41"/>
      <c r="E200" s="11"/>
    </row>
    <row r="201" spans="1:5" s="7" customFormat="1" x14ac:dyDescent="0.3">
      <c r="A201" s="23"/>
      <c r="B201" s="14"/>
      <c r="C201" s="19"/>
      <c r="D201" s="41"/>
      <c r="E201" s="11"/>
    </row>
    <row r="202" spans="1:5" s="7" customFormat="1" x14ac:dyDescent="0.3">
      <c r="A202" s="15"/>
      <c r="B202" s="19"/>
      <c r="C202" s="19"/>
      <c r="D202" s="42"/>
      <c r="E202" s="11"/>
    </row>
    <row r="203" spans="1:5" s="7" customFormat="1" x14ac:dyDescent="0.3">
      <c r="A203" s="20"/>
      <c r="B203" s="14"/>
      <c r="C203" s="21"/>
      <c r="D203" s="42"/>
      <c r="E203" s="11"/>
    </row>
    <row r="204" spans="1:5" s="7" customFormat="1" x14ac:dyDescent="0.3">
      <c r="A204" s="20"/>
      <c r="B204" s="14"/>
      <c r="C204" s="14"/>
      <c r="D204" s="41"/>
      <c r="E204" s="11"/>
    </row>
    <row r="205" spans="1:5" s="7" customFormat="1" x14ac:dyDescent="0.3">
      <c r="A205" s="18"/>
      <c r="B205" s="14"/>
      <c r="C205" s="14"/>
      <c r="D205" s="41"/>
      <c r="E205" s="11"/>
    </row>
    <row r="206" spans="1:5" s="7" customFormat="1" x14ac:dyDescent="0.3">
      <c r="A206" s="18"/>
      <c r="B206" s="14"/>
      <c r="C206" s="19"/>
      <c r="D206" s="41"/>
      <c r="E206" s="11"/>
    </row>
    <row r="207" spans="1:5" s="7" customFormat="1" x14ac:dyDescent="0.3">
      <c r="A207" s="15"/>
      <c r="B207" s="14"/>
      <c r="C207" s="19"/>
      <c r="D207" s="42"/>
      <c r="E207" s="11"/>
    </row>
    <row r="208" spans="1:5" s="7" customFormat="1" x14ac:dyDescent="0.3">
      <c r="A208" s="15"/>
      <c r="B208" s="14"/>
      <c r="C208" s="19"/>
      <c r="D208" s="41"/>
      <c r="E208" s="11"/>
    </row>
    <row r="209" spans="1:5" s="7" customFormat="1" x14ac:dyDescent="0.3">
      <c r="A209" s="13"/>
      <c r="B209" s="14"/>
      <c r="C209" s="19"/>
      <c r="D209" s="41"/>
      <c r="E209" s="11"/>
    </row>
    <row r="210" spans="1:5" s="7" customFormat="1" x14ac:dyDescent="0.3">
      <c r="A210" s="15"/>
      <c r="B210" s="14"/>
      <c r="C210" s="19"/>
      <c r="D210" s="41"/>
      <c r="E210" s="11"/>
    </row>
    <row r="211" spans="1:5" s="7" customFormat="1" x14ac:dyDescent="0.3">
      <c r="A211" s="13"/>
      <c r="B211" s="14"/>
      <c r="C211" s="19"/>
      <c r="D211" s="41"/>
      <c r="E211" s="25"/>
    </row>
    <row r="212" spans="1:5" s="7" customFormat="1" x14ac:dyDescent="0.3">
      <c r="A212" s="15"/>
      <c r="B212" s="14"/>
      <c r="C212" s="19"/>
      <c r="D212" s="41"/>
    </row>
    <row r="213" spans="1:5" s="7" customFormat="1" x14ac:dyDescent="0.3">
      <c r="A213" s="13"/>
      <c r="B213" s="14"/>
      <c r="C213" s="19"/>
      <c r="D213" s="41"/>
    </row>
    <row r="214" spans="1:5" s="5" customFormat="1" x14ac:dyDescent="0.3">
      <c r="A214" s="13"/>
      <c r="B214" s="14"/>
      <c r="C214" s="19"/>
      <c r="D214" s="41"/>
    </row>
    <row r="215" spans="1:5" s="5" customFormat="1" x14ac:dyDescent="0.3">
      <c r="A215" s="15"/>
      <c r="B215" s="14"/>
      <c r="C215" s="19"/>
      <c r="D215" s="41"/>
    </row>
    <row r="216" spans="1:5" s="5" customFormat="1" x14ac:dyDescent="0.3">
      <c r="A216" s="15"/>
      <c r="B216" s="14"/>
      <c r="C216" s="19"/>
      <c r="D216" s="42"/>
    </row>
    <row r="217" spans="1:5" s="5" customFormat="1" x14ac:dyDescent="0.3">
      <c r="A217" s="20"/>
      <c r="B217" s="14"/>
      <c r="C217" s="14"/>
      <c r="D217" s="41"/>
    </row>
    <row r="218" spans="1:5" s="5" customFormat="1" x14ac:dyDescent="0.3">
      <c r="A218" s="20"/>
      <c r="B218" s="14"/>
      <c r="C218" s="14"/>
      <c r="D218" s="41"/>
    </row>
    <row r="219" spans="1:5" s="5" customFormat="1" x14ac:dyDescent="0.3">
      <c r="A219" s="13"/>
      <c r="B219" s="14"/>
      <c r="C219" s="14"/>
      <c r="D219" s="41"/>
    </row>
    <row r="220" spans="1:5" s="5" customFormat="1" x14ac:dyDescent="0.3">
      <c r="A220" s="13"/>
      <c r="B220" s="14"/>
      <c r="C220" s="19"/>
      <c r="D220" s="41"/>
    </row>
    <row r="221" spans="1:5" s="5" customFormat="1" x14ac:dyDescent="0.3">
      <c r="A221" s="20"/>
      <c r="B221" s="14"/>
      <c r="C221" s="19"/>
      <c r="D221" s="41"/>
    </row>
    <row r="222" spans="1:5" s="5" customFormat="1" x14ac:dyDescent="0.3">
      <c r="A222" s="23"/>
      <c r="B222" s="14"/>
      <c r="C222" s="14"/>
      <c r="D222" s="43"/>
    </row>
    <row r="223" spans="1:5" s="5" customFormat="1" x14ac:dyDescent="0.3">
      <c r="A223" s="23"/>
      <c r="B223" s="14"/>
      <c r="C223" s="19"/>
      <c r="D223" s="43"/>
    </row>
    <row r="224" spans="1:5" s="5" customFormat="1" x14ac:dyDescent="0.3">
      <c r="A224" s="15"/>
      <c r="B224" s="19"/>
      <c r="C224" s="19"/>
      <c r="D224" s="42"/>
    </row>
    <row r="225" spans="1:4" s="5" customFormat="1" x14ac:dyDescent="0.3">
      <c r="A225" s="20"/>
      <c r="B225" s="14"/>
      <c r="C225" s="21"/>
      <c r="D225" s="42"/>
    </row>
    <row r="226" spans="1:4" s="5" customFormat="1" x14ac:dyDescent="0.3">
      <c r="A226" s="20"/>
      <c r="B226" s="14"/>
      <c r="C226" s="14"/>
      <c r="D226" s="41"/>
    </row>
    <row r="227" spans="1:4" s="5" customFormat="1" x14ac:dyDescent="0.3">
      <c r="A227" s="18"/>
      <c r="B227" s="13"/>
      <c r="C227" s="14"/>
      <c r="D227" s="43"/>
    </row>
    <row r="228" spans="1:4" s="5" customFormat="1" x14ac:dyDescent="0.3">
      <c r="A228" s="18"/>
      <c r="B228" s="13"/>
      <c r="C228" s="19"/>
      <c r="D228" s="43"/>
    </row>
    <row r="229" spans="1:4" s="5" customFormat="1" x14ac:dyDescent="0.3">
      <c r="A229" s="13"/>
      <c r="B229" s="13"/>
      <c r="C229" s="19"/>
      <c r="D229" s="41"/>
    </row>
    <row r="230" spans="1:4" s="5" customFormat="1" x14ac:dyDescent="0.3">
      <c r="A230" s="13"/>
      <c r="B230" s="13"/>
      <c r="C230" s="19"/>
      <c r="D230" s="41"/>
    </row>
    <row r="231" spans="1:4" s="5" customFormat="1" x14ac:dyDescent="0.3">
      <c r="A231" s="24"/>
      <c r="B231" s="24"/>
      <c r="C231" s="14"/>
      <c r="D231" s="44"/>
    </row>
    <row r="232" spans="1:4" s="5" customFormat="1" x14ac:dyDescent="0.3">
      <c r="A232" s="4"/>
      <c r="B232" s="7"/>
      <c r="C232" s="26"/>
      <c r="D232" s="45"/>
    </row>
    <row r="233" spans="1:4" s="5" customFormat="1" x14ac:dyDescent="0.3">
      <c r="A233" s="7"/>
      <c r="B233" s="7"/>
      <c r="C233" s="7"/>
      <c r="D233" s="45"/>
    </row>
    <row r="234" spans="1:4" s="5" customFormat="1" x14ac:dyDescent="0.3">
      <c r="C234" s="7"/>
      <c r="D234" s="46"/>
    </row>
    <row r="235" spans="1:4" s="5" customFormat="1" x14ac:dyDescent="0.3">
      <c r="D235" s="46"/>
    </row>
    <row r="236" spans="1:4" s="5" customFormat="1" x14ac:dyDescent="0.3">
      <c r="D236" s="46"/>
    </row>
    <row r="237" spans="1:4" s="5" customFormat="1" x14ac:dyDescent="0.3">
      <c r="D237" s="46"/>
    </row>
    <row r="238" spans="1:4" s="5" customFormat="1" x14ac:dyDescent="0.3">
      <c r="D238" s="46"/>
    </row>
    <row r="239" spans="1:4" s="5" customFormat="1" x14ac:dyDescent="0.3">
      <c r="D239" s="46"/>
    </row>
    <row r="240" spans="1:4" s="5" customFormat="1" x14ac:dyDescent="0.3">
      <c r="D240" s="46"/>
    </row>
    <row r="241" spans="4:4" s="5" customFormat="1" x14ac:dyDescent="0.3">
      <c r="D241" s="46"/>
    </row>
    <row r="242" spans="4:4" s="5" customFormat="1" x14ac:dyDescent="0.3">
      <c r="D242" s="46"/>
    </row>
    <row r="243" spans="4:4" s="5" customFormat="1" x14ac:dyDescent="0.3">
      <c r="D243" s="46"/>
    </row>
    <row r="244" spans="4:4" s="5" customFormat="1" x14ac:dyDescent="0.3">
      <c r="D244" s="46"/>
    </row>
    <row r="245" spans="4:4" s="5" customFormat="1" x14ac:dyDescent="0.3">
      <c r="D245" s="46"/>
    </row>
    <row r="246" spans="4:4" s="5" customFormat="1" x14ac:dyDescent="0.3">
      <c r="D246" s="46"/>
    </row>
    <row r="247" spans="4:4" s="5" customFormat="1" x14ac:dyDescent="0.3">
      <c r="D247" s="46"/>
    </row>
    <row r="248" spans="4:4" s="5" customFormat="1" x14ac:dyDescent="0.3">
      <c r="D248" s="46"/>
    </row>
    <row r="249" spans="4:4" s="5" customFormat="1" x14ac:dyDescent="0.3">
      <c r="D249" s="46"/>
    </row>
    <row r="250" spans="4:4" s="5" customFormat="1" x14ac:dyDescent="0.3">
      <c r="D250" s="46"/>
    </row>
    <row r="251" spans="4:4" s="5" customFormat="1" x14ac:dyDescent="0.3">
      <c r="D251" s="46"/>
    </row>
    <row r="252" spans="4:4" s="5" customFormat="1" x14ac:dyDescent="0.3">
      <c r="D252" s="46"/>
    </row>
    <row r="253" spans="4:4" s="5" customFormat="1" x14ac:dyDescent="0.3">
      <c r="D253" s="46"/>
    </row>
    <row r="254" spans="4:4" s="5" customFormat="1" x14ac:dyDescent="0.3">
      <c r="D254" s="46"/>
    </row>
    <row r="255" spans="4:4" s="5" customFormat="1" x14ac:dyDescent="0.3">
      <c r="D255" s="46"/>
    </row>
    <row r="256" spans="4:4" s="5" customFormat="1" x14ac:dyDescent="0.3">
      <c r="D256" s="46"/>
    </row>
    <row r="257" spans="4:4" s="5" customFormat="1" x14ac:dyDescent="0.3">
      <c r="D257" s="46"/>
    </row>
    <row r="258" spans="4:4" s="5" customFormat="1" x14ac:dyDescent="0.3">
      <c r="D258" s="46"/>
    </row>
    <row r="259" spans="4:4" s="5" customFormat="1" x14ac:dyDescent="0.3">
      <c r="D259" s="46"/>
    </row>
    <row r="260" spans="4:4" s="5" customFormat="1" x14ac:dyDescent="0.3">
      <c r="D260" s="46"/>
    </row>
    <row r="261" spans="4:4" s="5" customFormat="1" x14ac:dyDescent="0.3">
      <c r="D261" s="46"/>
    </row>
    <row r="262" spans="4:4" s="5" customFormat="1" x14ac:dyDescent="0.3">
      <c r="D262" s="46"/>
    </row>
    <row r="263" spans="4:4" s="5" customFormat="1" x14ac:dyDescent="0.3">
      <c r="D263" s="46"/>
    </row>
    <row r="264" spans="4:4" s="5" customFormat="1" x14ac:dyDescent="0.3">
      <c r="D264" s="46"/>
    </row>
    <row r="265" spans="4:4" s="5" customFormat="1" x14ac:dyDescent="0.3">
      <c r="D265" s="46"/>
    </row>
    <row r="266" spans="4:4" s="5" customFormat="1" x14ac:dyDescent="0.3">
      <c r="D266" s="46"/>
    </row>
    <row r="267" spans="4:4" s="5" customFormat="1" x14ac:dyDescent="0.3">
      <c r="D267" s="46"/>
    </row>
    <row r="268" spans="4:4" s="5" customFormat="1" x14ac:dyDescent="0.3">
      <c r="D268" s="46"/>
    </row>
    <row r="269" spans="4:4" s="5" customFormat="1" x14ac:dyDescent="0.3">
      <c r="D269" s="46"/>
    </row>
    <row r="270" spans="4:4" s="5" customFormat="1" x14ac:dyDescent="0.3">
      <c r="D270" s="46"/>
    </row>
    <row r="271" spans="4:4" s="5" customFormat="1" x14ac:dyDescent="0.3">
      <c r="D271" s="46"/>
    </row>
    <row r="272" spans="4:4" s="5" customFormat="1" x14ac:dyDescent="0.3">
      <c r="D272" s="46"/>
    </row>
    <row r="273" spans="4:4" s="5" customFormat="1" x14ac:dyDescent="0.3">
      <c r="D273" s="46"/>
    </row>
    <row r="274" spans="4:4" s="5" customFormat="1" x14ac:dyDescent="0.3">
      <c r="D274" s="46"/>
    </row>
    <row r="275" spans="4:4" s="5" customFormat="1" x14ac:dyDescent="0.3">
      <c r="D275" s="46"/>
    </row>
    <row r="276" spans="4:4" s="5" customFormat="1" x14ac:dyDescent="0.3">
      <c r="D276" s="46"/>
    </row>
    <row r="277" spans="4:4" s="5" customFormat="1" x14ac:dyDescent="0.3">
      <c r="D277" s="46"/>
    </row>
    <row r="278" spans="4:4" s="5" customFormat="1" x14ac:dyDescent="0.3">
      <c r="D278" s="46"/>
    </row>
    <row r="279" spans="4:4" s="5" customFormat="1" x14ac:dyDescent="0.3">
      <c r="D279" s="46"/>
    </row>
    <row r="280" spans="4:4" s="5" customFormat="1" x14ac:dyDescent="0.3">
      <c r="D280" s="46"/>
    </row>
    <row r="281" spans="4:4" s="5" customFormat="1" x14ac:dyDescent="0.3">
      <c r="D281" s="46"/>
    </row>
    <row r="282" spans="4:4" s="5" customFormat="1" x14ac:dyDescent="0.3">
      <c r="D282" s="46"/>
    </row>
    <row r="283" spans="4:4" s="5" customFormat="1" x14ac:dyDescent="0.3">
      <c r="D283" s="46"/>
    </row>
    <row r="284" spans="4:4" s="5" customFormat="1" x14ac:dyDescent="0.3">
      <c r="D284" s="46"/>
    </row>
    <row r="285" spans="4:4" s="5" customFormat="1" x14ac:dyDescent="0.3">
      <c r="D285" s="46"/>
    </row>
    <row r="286" spans="4:4" s="5" customFormat="1" x14ac:dyDescent="0.3">
      <c r="D286" s="46"/>
    </row>
    <row r="287" spans="4:4" s="5" customFormat="1" x14ac:dyDescent="0.3">
      <c r="D287" s="46"/>
    </row>
    <row r="288" spans="4:4" s="5" customFormat="1" x14ac:dyDescent="0.3">
      <c r="D288" s="46"/>
    </row>
    <row r="289" spans="4:4" s="5" customFormat="1" x14ac:dyDescent="0.3">
      <c r="D289" s="46"/>
    </row>
    <row r="290" spans="4:4" s="5" customFormat="1" x14ac:dyDescent="0.3">
      <c r="D290" s="46"/>
    </row>
    <row r="291" spans="4:4" s="5" customFormat="1" x14ac:dyDescent="0.3">
      <c r="D291" s="46"/>
    </row>
    <row r="292" spans="4:4" s="5" customFormat="1" x14ac:dyDescent="0.3">
      <c r="D292" s="46"/>
    </row>
    <row r="293" spans="4:4" s="5" customFormat="1" x14ac:dyDescent="0.3">
      <c r="D293" s="46"/>
    </row>
    <row r="294" spans="4:4" s="5" customFormat="1" x14ac:dyDescent="0.3">
      <c r="D294" s="46"/>
    </row>
    <row r="295" spans="4:4" s="5" customFormat="1" x14ac:dyDescent="0.3">
      <c r="D295" s="46"/>
    </row>
    <row r="296" spans="4:4" s="5" customFormat="1" x14ac:dyDescent="0.3">
      <c r="D296" s="46"/>
    </row>
    <row r="297" spans="4:4" s="5" customFormat="1" x14ac:dyDescent="0.3">
      <c r="D297" s="46"/>
    </row>
    <row r="298" spans="4:4" s="5" customFormat="1" x14ac:dyDescent="0.3">
      <c r="D298" s="46"/>
    </row>
    <row r="299" spans="4:4" s="5" customFormat="1" x14ac:dyDescent="0.3">
      <c r="D299" s="46"/>
    </row>
    <row r="300" spans="4:4" s="5" customFormat="1" x14ac:dyDescent="0.3">
      <c r="D300" s="46"/>
    </row>
    <row r="301" spans="4:4" s="5" customFormat="1" x14ac:dyDescent="0.3">
      <c r="D301" s="46"/>
    </row>
    <row r="302" spans="4:4" s="5" customFormat="1" x14ac:dyDescent="0.3">
      <c r="D302" s="46"/>
    </row>
    <row r="303" spans="4:4" s="5" customFormat="1" x14ac:dyDescent="0.3">
      <c r="D303" s="46"/>
    </row>
    <row r="304" spans="4:4" s="5" customFormat="1" x14ac:dyDescent="0.3">
      <c r="D304" s="46"/>
    </row>
    <row r="305" spans="4:4" s="5" customFormat="1" x14ac:dyDescent="0.3">
      <c r="D305" s="46"/>
    </row>
    <row r="306" spans="4:4" s="5" customFormat="1" x14ac:dyDescent="0.3">
      <c r="D306" s="46"/>
    </row>
    <row r="307" spans="4:4" s="5" customFormat="1" x14ac:dyDescent="0.3">
      <c r="D307" s="46"/>
    </row>
    <row r="308" spans="4:4" s="5" customFormat="1" x14ac:dyDescent="0.3">
      <c r="D308" s="46"/>
    </row>
    <row r="309" spans="4:4" s="5" customFormat="1" x14ac:dyDescent="0.3">
      <c r="D309" s="46"/>
    </row>
    <row r="310" spans="4:4" s="5" customFormat="1" x14ac:dyDescent="0.3">
      <c r="D310" s="46"/>
    </row>
    <row r="311" spans="4:4" s="5" customFormat="1" x14ac:dyDescent="0.3">
      <c r="D311" s="46"/>
    </row>
    <row r="312" spans="4:4" s="5" customFormat="1" x14ac:dyDescent="0.3">
      <c r="D312" s="46"/>
    </row>
    <row r="313" spans="4:4" s="5" customFormat="1" x14ac:dyDescent="0.3">
      <c r="D313" s="46"/>
    </row>
    <row r="314" spans="4:4" s="5" customFormat="1" x14ac:dyDescent="0.3">
      <c r="D314" s="46"/>
    </row>
    <row r="315" spans="4:4" s="5" customFormat="1" x14ac:dyDescent="0.3">
      <c r="D315" s="46"/>
    </row>
    <row r="316" spans="4:4" s="5" customFormat="1" x14ac:dyDescent="0.3">
      <c r="D316" s="46"/>
    </row>
    <row r="317" spans="4:4" s="5" customFormat="1" x14ac:dyDescent="0.3">
      <c r="D317" s="46"/>
    </row>
    <row r="318" spans="4:4" s="5" customFormat="1" x14ac:dyDescent="0.3">
      <c r="D318" s="46"/>
    </row>
    <row r="319" spans="4:4" s="5" customFormat="1" x14ac:dyDescent="0.3">
      <c r="D319" s="46"/>
    </row>
    <row r="320" spans="4:4" s="5" customFormat="1" x14ac:dyDescent="0.3">
      <c r="D320" s="46"/>
    </row>
    <row r="321" spans="4:4" s="5" customFormat="1" x14ac:dyDescent="0.3">
      <c r="D321" s="46"/>
    </row>
    <row r="322" spans="4:4" s="5" customFormat="1" x14ac:dyDescent="0.3">
      <c r="D322" s="46"/>
    </row>
    <row r="323" spans="4:4" s="5" customFormat="1" x14ac:dyDescent="0.3">
      <c r="D323" s="46"/>
    </row>
    <row r="324" spans="4:4" s="5" customFormat="1" x14ac:dyDescent="0.3">
      <c r="D324" s="46"/>
    </row>
    <row r="325" spans="4:4" s="5" customFormat="1" x14ac:dyDescent="0.3">
      <c r="D325" s="46"/>
    </row>
    <row r="326" spans="4:4" s="5" customFormat="1" x14ac:dyDescent="0.3">
      <c r="D326" s="46"/>
    </row>
    <row r="327" spans="4:4" s="5" customFormat="1" x14ac:dyDescent="0.3">
      <c r="D327" s="46"/>
    </row>
    <row r="328" spans="4:4" s="5" customFormat="1" x14ac:dyDescent="0.3">
      <c r="D328" s="46"/>
    </row>
    <row r="329" spans="4:4" s="5" customFormat="1" x14ac:dyDescent="0.3">
      <c r="D329" s="46"/>
    </row>
    <row r="330" spans="4:4" s="5" customFormat="1" x14ac:dyDescent="0.3">
      <c r="D330" s="46"/>
    </row>
    <row r="331" spans="4:4" s="5" customFormat="1" x14ac:dyDescent="0.3">
      <c r="D331" s="46"/>
    </row>
    <row r="332" spans="4:4" s="5" customFormat="1" x14ac:dyDescent="0.3">
      <c r="D332" s="46"/>
    </row>
    <row r="333" spans="4:4" s="5" customFormat="1" x14ac:dyDescent="0.3">
      <c r="D333" s="46"/>
    </row>
    <row r="334" spans="4:4" s="5" customFormat="1" x14ac:dyDescent="0.3">
      <c r="D334" s="46"/>
    </row>
    <row r="335" spans="4:4" s="5" customFormat="1" x14ac:dyDescent="0.3">
      <c r="D335" s="46"/>
    </row>
    <row r="336" spans="4:4" s="5" customFormat="1" x14ac:dyDescent="0.3">
      <c r="D336" s="46"/>
    </row>
    <row r="337" spans="4:4" s="5" customFormat="1" x14ac:dyDescent="0.3">
      <c r="D337" s="46"/>
    </row>
    <row r="338" spans="4:4" s="5" customFormat="1" x14ac:dyDescent="0.3">
      <c r="D338" s="46"/>
    </row>
    <row r="339" spans="4:4" s="5" customFormat="1" x14ac:dyDescent="0.3">
      <c r="D339" s="46"/>
    </row>
    <row r="340" spans="4:4" s="5" customFormat="1" x14ac:dyDescent="0.3">
      <c r="D340" s="46"/>
    </row>
    <row r="341" spans="4:4" s="5" customFormat="1" x14ac:dyDescent="0.3">
      <c r="D341" s="46"/>
    </row>
    <row r="342" spans="4:4" s="5" customFormat="1" x14ac:dyDescent="0.3">
      <c r="D342" s="46"/>
    </row>
    <row r="343" spans="4:4" s="5" customFormat="1" x14ac:dyDescent="0.3">
      <c r="D343" s="46"/>
    </row>
    <row r="344" spans="4:4" s="5" customFormat="1" x14ac:dyDescent="0.3">
      <c r="D344" s="46"/>
    </row>
    <row r="345" spans="4:4" s="5" customFormat="1" x14ac:dyDescent="0.3">
      <c r="D345" s="46"/>
    </row>
    <row r="346" spans="4:4" s="5" customFormat="1" x14ac:dyDescent="0.3">
      <c r="D346" s="46"/>
    </row>
    <row r="347" spans="4:4" s="5" customFormat="1" x14ac:dyDescent="0.3">
      <c r="D347" s="46"/>
    </row>
    <row r="348" spans="4:4" s="5" customFormat="1" x14ac:dyDescent="0.3">
      <c r="D348" s="46"/>
    </row>
    <row r="349" spans="4:4" s="5" customFormat="1" x14ac:dyDescent="0.3">
      <c r="D349" s="46"/>
    </row>
    <row r="350" spans="4:4" s="5" customFormat="1" x14ac:dyDescent="0.3">
      <c r="D350" s="46"/>
    </row>
    <row r="351" spans="4:4" s="5" customFormat="1" x14ac:dyDescent="0.3">
      <c r="D351" s="46"/>
    </row>
    <row r="352" spans="4:4" s="5" customFormat="1" x14ac:dyDescent="0.3">
      <c r="D352" s="46"/>
    </row>
    <row r="353" spans="4:4" s="5" customFormat="1" x14ac:dyDescent="0.3">
      <c r="D353" s="46"/>
    </row>
    <row r="354" spans="4:4" s="5" customFormat="1" x14ac:dyDescent="0.3">
      <c r="D354" s="46"/>
    </row>
    <row r="355" spans="4:4" s="5" customFormat="1" x14ac:dyDescent="0.3">
      <c r="D355" s="46"/>
    </row>
    <row r="356" spans="4:4" s="5" customFormat="1" x14ac:dyDescent="0.3">
      <c r="D356" s="46"/>
    </row>
    <row r="357" spans="4:4" s="5" customFormat="1" x14ac:dyDescent="0.3">
      <c r="D357" s="46"/>
    </row>
    <row r="358" spans="4:4" s="5" customFormat="1" x14ac:dyDescent="0.3">
      <c r="D358" s="46"/>
    </row>
    <row r="359" spans="4:4" s="5" customFormat="1" x14ac:dyDescent="0.3">
      <c r="D359" s="46"/>
    </row>
    <row r="360" spans="4:4" s="5" customFormat="1" x14ac:dyDescent="0.3">
      <c r="D360" s="46"/>
    </row>
    <row r="361" spans="4:4" s="5" customFormat="1" x14ac:dyDescent="0.3">
      <c r="D361" s="46"/>
    </row>
    <row r="362" spans="4:4" s="5" customFormat="1" x14ac:dyDescent="0.3">
      <c r="D362" s="46"/>
    </row>
    <row r="363" spans="4:4" s="5" customFormat="1" x14ac:dyDescent="0.3">
      <c r="D363" s="46"/>
    </row>
    <row r="364" spans="4:4" s="5" customFormat="1" x14ac:dyDescent="0.3">
      <c r="D364" s="46"/>
    </row>
    <row r="365" spans="4:4" s="5" customFormat="1" x14ac:dyDescent="0.3">
      <c r="D365" s="46"/>
    </row>
    <row r="366" spans="4:4" s="5" customFormat="1" x14ac:dyDescent="0.3">
      <c r="D366" s="46"/>
    </row>
    <row r="367" spans="4:4" s="5" customFormat="1" x14ac:dyDescent="0.3">
      <c r="D367" s="46"/>
    </row>
    <row r="368" spans="4:4" s="5" customFormat="1" x14ac:dyDescent="0.3">
      <c r="D368" s="46"/>
    </row>
    <row r="369" spans="4:4" s="5" customFormat="1" x14ac:dyDescent="0.3">
      <c r="D369" s="46"/>
    </row>
    <row r="370" spans="4:4" s="5" customFormat="1" x14ac:dyDescent="0.3">
      <c r="D370" s="46"/>
    </row>
    <row r="371" spans="4:4" s="5" customFormat="1" x14ac:dyDescent="0.3">
      <c r="D371" s="46"/>
    </row>
    <row r="372" spans="4:4" s="5" customFormat="1" x14ac:dyDescent="0.3">
      <c r="D372" s="46"/>
    </row>
    <row r="373" spans="4:4" s="5" customFormat="1" x14ac:dyDescent="0.3">
      <c r="D373" s="46"/>
    </row>
    <row r="374" spans="4:4" s="5" customFormat="1" x14ac:dyDescent="0.3">
      <c r="D374" s="46"/>
    </row>
    <row r="375" spans="4:4" s="5" customFormat="1" x14ac:dyDescent="0.3">
      <c r="D375" s="46"/>
    </row>
    <row r="376" spans="4:4" s="5" customFormat="1" x14ac:dyDescent="0.3">
      <c r="D376" s="46"/>
    </row>
    <row r="377" spans="4:4" s="5" customFormat="1" x14ac:dyDescent="0.3">
      <c r="D377" s="46"/>
    </row>
    <row r="378" spans="4:4" s="5" customFormat="1" x14ac:dyDescent="0.3">
      <c r="D378" s="46"/>
    </row>
    <row r="379" spans="4:4" s="5" customFormat="1" x14ac:dyDescent="0.3">
      <c r="D379" s="46"/>
    </row>
    <row r="380" spans="4:4" s="5" customFormat="1" x14ac:dyDescent="0.3">
      <c r="D380" s="46"/>
    </row>
    <row r="381" spans="4:4" s="5" customFormat="1" x14ac:dyDescent="0.3">
      <c r="D381" s="46"/>
    </row>
    <row r="382" spans="4:4" s="5" customFormat="1" x14ac:dyDescent="0.3">
      <c r="D382" s="46"/>
    </row>
    <row r="383" spans="4:4" s="5" customFormat="1" x14ac:dyDescent="0.3">
      <c r="D383" s="46"/>
    </row>
    <row r="384" spans="4:4" s="5" customFormat="1" x14ac:dyDescent="0.3">
      <c r="D384" s="46"/>
    </row>
    <row r="385" spans="4:4" s="5" customFormat="1" x14ac:dyDescent="0.3">
      <c r="D385" s="46"/>
    </row>
    <row r="386" spans="4:4" s="5" customFormat="1" x14ac:dyDescent="0.3">
      <c r="D386" s="46"/>
    </row>
    <row r="387" spans="4:4" s="5" customFormat="1" x14ac:dyDescent="0.3">
      <c r="D387" s="46"/>
    </row>
    <row r="388" spans="4:4" s="5" customFormat="1" x14ac:dyDescent="0.3">
      <c r="D388" s="46"/>
    </row>
    <row r="389" spans="4:4" s="5" customFormat="1" x14ac:dyDescent="0.3">
      <c r="D389" s="46"/>
    </row>
    <row r="390" spans="4:4" s="5" customFormat="1" x14ac:dyDescent="0.3">
      <c r="D390" s="46"/>
    </row>
    <row r="391" spans="4:4" s="5" customFormat="1" x14ac:dyDescent="0.3">
      <c r="D391" s="46"/>
    </row>
    <row r="392" spans="4:4" s="5" customFormat="1" x14ac:dyDescent="0.3">
      <c r="D392" s="46"/>
    </row>
    <row r="393" spans="4:4" s="5" customFormat="1" x14ac:dyDescent="0.3">
      <c r="D393" s="46"/>
    </row>
    <row r="394" spans="4:4" s="5" customFormat="1" x14ac:dyDescent="0.3">
      <c r="D394" s="46"/>
    </row>
    <row r="395" spans="4:4" s="5" customFormat="1" x14ac:dyDescent="0.3">
      <c r="D395" s="46"/>
    </row>
    <row r="396" spans="4:4" s="5" customFormat="1" x14ac:dyDescent="0.3">
      <c r="D396" s="46"/>
    </row>
    <row r="397" spans="4:4" s="5" customFormat="1" x14ac:dyDescent="0.3">
      <c r="D397" s="46"/>
    </row>
    <row r="398" spans="4:4" s="5" customFormat="1" x14ac:dyDescent="0.3">
      <c r="D398" s="46"/>
    </row>
    <row r="399" spans="4:4" s="5" customFormat="1" x14ac:dyDescent="0.3">
      <c r="D399" s="46"/>
    </row>
    <row r="400" spans="4:4" s="5" customFormat="1" x14ac:dyDescent="0.3">
      <c r="D400" s="46"/>
    </row>
    <row r="401" spans="4:4" s="5" customFormat="1" x14ac:dyDescent="0.3">
      <c r="D401" s="46"/>
    </row>
    <row r="402" spans="4:4" s="5" customFormat="1" x14ac:dyDescent="0.3">
      <c r="D402" s="46"/>
    </row>
    <row r="403" spans="4:4" s="5" customFormat="1" x14ac:dyDescent="0.3">
      <c r="D403" s="46"/>
    </row>
    <row r="404" spans="4:4" s="5" customFormat="1" x14ac:dyDescent="0.3">
      <c r="D404" s="46"/>
    </row>
    <row r="405" spans="4:4" s="5" customFormat="1" x14ac:dyDescent="0.3">
      <c r="D405" s="46"/>
    </row>
    <row r="406" spans="4:4" s="5" customFormat="1" x14ac:dyDescent="0.3">
      <c r="D406" s="46"/>
    </row>
    <row r="407" spans="4:4" s="5" customFormat="1" x14ac:dyDescent="0.3">
      <c r="D407" s="46"/>
    </row>
    <row r="408" spans="4:4" s="5" customFormat="1" x14ac:dyDescent="0.3">
      <c r="D408" s="46"/>
    </row>
    <row r="409" spans="4:4" s="5" customFormat="1" x14ac:dyDescent="0.3">
      <c r="D409" s="46"/>
    </row>
    <row r="410" spans="4:4" s="5" customFormat="1" x14ac:dyDescent="0.3">
      <c r="D410" s="46"/>
    </row>
    <row r="411" spans="4:4" s="5" customFormat="1" x14ac:dyDescent="0.3">
      <c r="D411" s="46"/>
    </row>
    <row r="412" spans="4:4" s="5" customFormat="1" x14ac:dyDescent="0.3">
      <c r="D412" s="46"/>
    </row>
    <row r="413" spans="4:4" s="5" customFormat="1" x14ac:dyDescent="0.3">
      <c r="D413" s="46"/>
    </row>
    <row r="414" spans="4:4" s="5" customFormat="1" x14ac:dyDescent="0.3">
      <c r="D414" s="46"/>
    </row>
    <row r="415" spans="4:4" s="5" customFormat="1" x14ac:dyDescent="0.3">
      <c r="D415" s="46"/>
    </row>
    <row r="416" spans="4:4" s="5" customFormat="1" x14ac:dyDescent="0.3">
      <c r="D416" s="46"/>
    </row>
    <row r="417" spans="4:4" s="5" customFormat="1" x14ac:dyDescent="0.3">
      <c r="D417" s="46"/>
    </row>
    <row r="418" spans="4:4" s="5" customFormat="1" x14ac:dyDescent="0.3">
      <c r="D418" s="46"/>
    </row>
    <row r="419" spans="4:4" s="5" customFormat="1" x14ac:dyDescent="0.3">
      <c r="D419" s="46"/>
    </row>
    <row r="420" spans="4:4" s="5" customFormat="1" x14ac:dyDescent="0.3">
      <c r="D420" s="46"/>
    </row>
    <row r="421" spans="4:4" s="5" customFormat="1" x14ac:dyDescent="0.3">
      <c r="D421" s="46"/>
    </row>
    <row r="422" spans="4:4" s="5" customFormat="1" x14ac:dyDescent="0.3">
      <c r="D422" s="46"/>
    </row>
    <row r="423" spans="4:4" s="5" customFormat="1" x14ac:dyDescent="0.3">
      <c r="D423" s="46"/>
    </row>
    <row r="424" spans="4:4" s="5" customFormat="1" x14ac:dyDescent="0.3">
      <c r="D424" s="46"/>
    </row>
    <row r="425" spans="4:4" s="5" customFormat="1" x14ac:dyDescent="0.3">
      <c r="D425" s="46"/>
    </row>
    <row r="426" spans="4:4" s="5" customFormat="1" x14ac:dyDescent="0.3">
      <c r="D426" s="46"/>
    </row>
    <row r="427" spans="4:4" s="5" customFormat="1" x14ac:dyDescent="0.3">
      <c r="D427" s="46"/>
    </row>
    <row r="428" spans="4:4" s="5" customFormat="1" x14ac:dyDescent="0.3">
      <c r="D428" s="46"/>
    </row>
    <row r="429" spans="4:4" s="5" customFormat="1" x14ac:dyDescent="0.3">
      <c r="D429" s="46"/>
    </row>
    <row r="430" spans="4:4" s="5" customFormat="1" x14ac:dyDescent="0.3">
      <c r="D430" s="46"/>
    </row>
    <row r="431" spans="4:4" s="5" customFormat="1" x14ac:dyDescent="0.3">
      <c r="D431" s="46"/>
    </row>
    <row r="432" spans="4:4" s="5" customFormat="1" x14ac:dyDescent="0.3">
      <c r="D432" s="46"/>
    </row>
    <row r="433" spans="4:4" s="5" customFormat="1" x14ac:dyDescent="0.3">
      <c r="D433" s="46"/>
    </row>
    <row r="434" spans="4:4" s="5" customFormat="1" x14ac:dyDescent="0.3">
      <c r="D434" s="46"/>
    </row>
    <row r="435" spans="4:4" s="5" customFormat="1" x14ac:dyDescent="0.3">
      <c r="D435" s="46"/>
    </row>
    <row r="436" spans="4:4" s="5" customFormat="1" x14ac:dyDescent="0.3">
      <c r="D436" s="46"/>
    </row>
    <row r="437" spans="4:4" s="5" customFormat="1" x14ac:dyDescent="0.3">
      <c r="D437" s="46"/>
    </row>
    <row r="438" spans="4:4" s="5" customFormat="1" x14ac:dyDescent="0.3">
      <c r="D438" s="46"/>
    </row>
    <row r="439" spans="4:4" s="5" customFormat="1" x14ac:dyDescent="0.3">
      <c r="D439" s="46"/>
    </row>
    <row r="440" spans="4:4" s="5" customFormat="1" x14ac:dyDescent="0.3">
      <c r="D440" s="46"/>
    </row>
    <row r="441" spans="4:4" s="5" customFormat="1" x14ac:dyDescent="0.3">
      <c r="D441" s="46"/>
    </row>
    <row r="442" spans="4:4" s="5" customFormat="1" x14ac:dyDescent="0.3">
      <c r="D442" s="46"/>
    </row>
    <row r="443" spans="4:4" s="5" customFormat="1" x14ac:dyDescent="0.3">
      <c r="D443" s="46"/>
    </row>
    <row r="444" spans="4:4" s="5" customFormat="1" x14ac:dyDescent="0.3">
      <c r="D444" s="46"/>
    </row>
    <row r="445" spans="4:4" s="5" customFormat="1" x14ac:dyDescent="0.3">
      <c r="D445" s="46"/>
    </row>
    <row r="446" spans="4:4" s="5" customFormat="1" x14ac:dyDescent="0.3">
      <c r="D446" s="46"/>
    </row>
    <row r="447" spans="4:4" s="5" customFormat="1" x14ac:dyDescent="0.3">
      <c r="D447" s="46"/>
    </row>
    <row r="448" spans="4:4" s="5" customFormat="1" x14ac:dyDescent="0.3">
      <c r="D448" s="46"/>
    </row>
    <row r="449" spans="4:4" s="5" customFormat="1" x14ac:dyDescent="0.3">
      <c r="D449" s="46"/>
    </row>
    <row r="450" spans="4:4" s="5" customFormat="1" x14ac:dyDescent="0.3">
      <c r="D450" s="46"/>
    </row>
    <row r="451" spans="4:4" s="5" customFormat="1" x14ac:dyDescent="0.3">
      <c r="D451" s="46"/>
    </row>
    <row r="452" spans="4:4" s="5" customFormat="1" x14ac:dyDescent="0.3">
      <c r="D452" s="46"/>
    </row>
    <row r="453" spans="4:4" s="5" customFormat="1" x14ac:dyDescent="0.3">
      <c r="D453" s="46"/>
    </row>
    <row r="454" spans="4:4" s="5" customFormat="1" x14ac:dyDescent="0.3">
      <c r="D454" s="46"/>
    </row>
    <row r="455" spans="4:4" s="5" customFormat="1" x14ac:dyDescent="0.3">
      <c r="D455" s="46"/>
    </row>
    <row r="456" spans="4:4" s="5" customFormat="1" x14ac:dyDescent="0.3">
      <c r="D456" s="46"/>
    </row>
    <row r="457" spans="4:4" s="5" customFormat="1" x14ac:dyDescent="0.3">
      <c r="D457" s="46"/>
    </row>
    <row r="458" spans="4:4" s="5" customFormat="1" x14ac:dyDescent="0.3">
      <c r="D458" s="46"/>
    </row>
    <row r="459" spans="4:4" s="5" customFormat="1" x14ac:dyDescent="0.3">
      <c r="D459" s="46"/>
    </row>
    <row r="460" spans="4:4" s="5" customFormat="1" x14ac:dyDescent="0.3">
      <c r="D460" s="46"/>
    </row>
    <row r="461" spans="4:4" s="5" customFormat="1" x14ac:dyDescent="0.3">
      <c r="D461" s="46"/>
    </row>
    <row r="462" spans="4:4" s="5" customFormat="1" x14ac:dyDescent="0.3">
      <c r="D462" s="46"/>
    </row>
    <row r="463" spans="4:4" s="5" customFormat="1" x14ac:dyDescent="0.3">
      <c r="D463" s="46"/>
    </row>
    <row r="464" spans="4:4" s="5" customFormat="1" x14ac:dyDescent="0.3">
      <c r="D464" s="46"/>
    </row>
    <row r="465" spans="4:4" s="5" customFormat="1" x14ac:dyDescent="0.3">
      <c r="D465" s="46"/>
    </row>
    <row r="466" spans="4:4" s="5" customFormat="1" x14ac:dyDescent="0.3">
      <c r="D466" s="46"/>
    </row>
    <row r="467" spans="4:4" s="5" customFormat="1" x14ac:dyDescent="0.3">
      <c r="D467" s="46"/>
    </row>
    <row r="468" spans="4:4" s="5" customFormat="1" x14ac:dyDescent="0.3">
      <c r="D468" s="46"/>
    </row>
    <row r="469" spans="4:4" s="5" customFormat="1" x14ac:dyDescent="0.3">
      <c r="D469" s="46"/>
    </row>
    <row r="470" spans="4:4" s="5" customFormat="1" x14ac:dyDescent="0.3">
      <c r="D470" s="46"/>
    </row>
    <row r="471" spans="4:4" s="5" customFormat="1" x14ac:dyDescent="0.3">
      <c r="D471" s="46"/>
    </row>
    <row r="472" spans="4:4" s="5" customFormat="1" x14ac:dyDescent="0.3">
      <c r="D472" s="46"/>
    </row>
    <row r="473" spans="4:4" s="5" customFormat="1" x14ac:dyDescent="0.3">
      <c r="D473" s="46"/>
    </row>
    <row r="474" spans="4:4" s="5" customFormat="1" x14ac:dyDescent="0.3">
      <c r="D474" s="46"/>
    </row>
    <row r="475" spans="4:4" s="5" customFormat="1" x14ac:dyDescent="0.3">
      <c r="D475" s="46"/>
    </row>
    <row r="476" spans="4:4" s="5" customFormat="1" x14ac:dyDescent="0.3">
      <c r="D476" s="46"/>
    </row>
    <row r="477" spans="4:4" s="5" customFormat="1" x14ac:dyDescent="0.3">
      <c r="D477" s="46"/>
    </row>
    <row r="478" spans="4:4" s="5" customFormat="1" x14ac:dyDescent="0.3">
      <c r="D478" s="46"/>
    </row>
    <row r="479" spans="4:4" s="5" customFormat="1" x14ac:dyDescent="0.3">
      <c r="D479" s="46"/>
    </row>
    <row r="480" spans="4:4" s="5" customFormat="1" x14ac:dyDescent="0.3">
      <c r="D480" s="46"/>
    </row>
    <row r="481" spans="4:4" s="5" customFormat="1" x14ac:dyDescent="0.3">
      <c r="D481" s="46"/>
    </row>
    <row r="482" spans="4:4" s="5" customFormat="1" x14ac:dyDescent="0.3">
      <c r="D482" s="46"/>
    </row>
    <row r="483" spans="4:4" s="5" customFormat="1" x14ac:dyDescent="0.3">
      <c r="D483" s="46"/>
    </row>
    <row r="484" spans="4:4" s="5" customFormat="1" x14ac:dyDescent="0.3">
      <c r="D484" s="46"/>
    </row>
    <row r="485" spans="4:4" s="5" customFormat="1" x14ac:dyDescent="0.3">
      <c r="D485" s="46"/>
    </row>
    <row r="486" spans="4:4" s="5" customFormat="1" x14ac:dyDescent="0.3">
      <c r="D486" s="46"/>
    </row>
    <row r="487" spans="4:4" s="5" customFormat="1" x14ac:dyDescent="0.3">
      <c r="D487" s="46"/>
    </row>
    <row r="488" spans="4:4" s="5" customFormat="1" x14ac:dyDescent="0.3">
      <c r="D488" s="46"/>
    </row>
    <row r="489" spans="4:4" s="5" customFormat="1" x14ac:dyDescent="0.3">
      <c r="D489" s="46"/>
    </row>
    <row r="490" spans="4:4" s="5" customFormat="1" x14ac:dyDescent="0.3">
      <c r="D490" s="46"/>
    </row>
    <row r="491" spans="4:4" s="5" customFormat="1" x14ac:dyDescent="0.3">
      <c r="D491" s="46"/>
    </row>
    <row r="492" spans="4:4" s="5" customFormat="1" x14ac:dyDescent="0.3">
      <c r="D492" s="46"/>
    </row>
    <row r="493" spans="4:4" s="5" customFormat="1" x14ac:dyDescent="0.3">
      <c r="D493" s="46"/>
    </row>
    <row r="494" spans="4:4" s="5" customFormat="1" x14ac:dyDescent="0.3">
      <c r="D494" s="46"/>
    </row>
    <row r="495" spans="4:4" s="5" customFormat="1" x14ac:dyDescent="0.3">
      <c r="D495" s="46"/>
    </row>
    <row r="496" spans="4:4" s="5" customFormat="1" x14ac:dyDescent="0.3">
      <c r="D496" s="46"/>
    </row>
    <row r="497" spans="4:4" s="5" customFormat="1" x14ac:dyDescent="0.3">
      <c r="D497" s="46"/>
    </row>
    <row r="498" spans="4:4" s="5" customFormat="1" x14ac:dyDescent="0.3">
      <c r="D498" s="46"/>
    </row>
    <row r="499" spans="4:4" s="5" customFormat="1" x14ac:dyDescent="0.3">
      <c r="D499" s="46"/>
    </row>
    <row r="500" spans="4:4" s="5" customFormat="1" x14ac:dyDescent="0.3">
      <c r="D500" s="46"/>
    </row>
    <row r="501" spans="4:4" s="5" customFormat="1" x14ac:dyDescent="0.3">
      <c r="D501" s="46"/>
    </row>
    <row r="502" spans="4:4" s="5" customFormat="1" x14ac:dyDescent="0.3">
      <c r="D502" s="46"/>
    </row>
    <row r="503" spans="4:4" s="5" customFormat="1" x14ac:dyDescent="0.3">
      <c r="D503" s="46"/>
    </row>
    <row r="504" spans="4:4" s="5" customFormat="1" x14ac:dyDescent="0.3">
      <c r="D504" s="46"/>
    </row>
    <row r="505" spans="4:4" s="5" customFormat="1" x14ac:dyDescent="0.3">
      <c r="D505" s="46"/>
    </row>
    <row r="506" spans="4:4" s="5" customFormat="1" x14ac:dyDescent="0.3">
      <c r="D506" s="46"/>
    </row>
    <row r="507" spans="4:4" s="5" customFormat="1" x14ac:dyDescent="0.3">
      <c r="D507" s="46"/>
    </row>
    <row r="508" spans="4:4" s="5" customFormat="1" x14ac:dyDescent="0.3">
      <c r="D508" s="46"/>
    </row>
    <row r="509" spans="4:4" s="5" customFormat="1" x14ac:dyDescent="0.3">
      <c r="D509" s="46"/>
    </row>
    <row r="510" spans="4:4" s="5" customFormat="1" x14ac:dyDescent="0.3">
      <c r="D510" s="46"/>
    </row>
    <row r="511" spans="4:4" s="5" customFormat="1" x14ac:dyDescent="0.3">
      <c r="D511" s="46"/>
    </row>
    <row r="512" spans="4:4" s="5" customFormat="1" x14ac:dyDescent="0.3">
      <c r="D512" s="46"/>
    </row>
    <row r="513" spans="4:4" s="5" customFormat="1" x14ac:dyDescent="0.3">
      <c r="D513" s="46"/>
    </row>
    <row r="514" spans="4:4" s="5" customFormat="1" x14ac:dyDescent="0.3">
      <c r="D514" s="46"/>
    </row>
    <row r="515" spans="4:4" s="5" customFormat="1" x14ac:dyDescent="0.3">
      <c r="D515" s="46"/>
    </row>
    <row r="516" spans="4:4" s="5" customFormat="1" x14ac:dyDescent="0.3">
      <c r="D516" s="46"/>
    </row>
    <row r="517" spans="4:4" s="5" customFormat="1" x14ac:dyDescent="0.3">
      <c r="D517" s="46"/>
    </row>
    <row r="518" spans="4:4" s="5" customFormat="1" x14ac:dyDescent="0.3">
      <c r="D518" s="46"/>
    </row>
    <row r="519" spans="4:4" s="5" customFormat="1" x14ac:dyDescent="0.3">
      <c r="D519" s="46"/>
    </row>
    <row r="520" spans="4:4" s="5" customFormat="1" x14ac:dyDescent="0.3">
      <c r="D520" s="46"/>
    </row>
    <row r="521" spans="4:4" s="5" customFormat="1" x14ac:dyDescent="0.3">
      <c r="D521" s="46"/>
    </row>
    <row r="522" spans="4:4" s="5" customFormat="1" x14ac:dyDescent="0.3">
      <c r="D522" s="46"/>
    </row>
    <row r="523" spans="4:4" s="5" customFormat="1" x14ac:dyDescent="0.3">
      <c r="D523" s="46"/>
    </row>
    <row r="524" spans="4:4" s="5" customFormat="1" x14ac:dyDescent="0.3">
      <c r="D524" s="46"/>
    </row>
    <row r="525" spans="4:4" s="5" customFormat="1" x14ac:dyDescent="0.3">
      <c r="D525" s="46"/>
    </row>
    <row r="526" spans="4:4" s="5" customFormat="1" x14ac:dyDescent="0.3">
      <c r="D526" s="46"/>
    </row>
    <row r="527" spans="4:4" s="5" customFormat="1" x14ac:dyDescent="0.3">
      <c r="D527" s="46"/>
    </row>
    <row r="528" spans="4:4" s="5" customFormat="1" x14ac:dyDescent="0.3">
      <c r="D528" s="46"/>
    </row>
    <row r="529" spans="4:4" s="5" customFormat="1" x14ac:dyDescent="0.3">
      <c r="D529" s="46"/>
    </row>
    <row r="530" spans="4:4" s="5" customFormat="1" x14ac:dyDescent="0.3">
      <c r="D530" s="46"/>
    </row>
    <row r="531" spans="4:4" s="5" customFormat="1" x14ac:dyDescent="0.3">
      <c r="D531" s="46"/>
    </row>
    <row r="532" spans="4:4" s="5" customFormat="1" x14ac:dyDescent="0.3">
      <c r="D532" s="46"/>
    </row>
    <row r="533" spans="4:4" s="5" customFormat="1" x14ac:dyDescent="0.3">
      <c r="D533" s="46"/>
    </row>
    <row r="534" spans="4:4" s="5" customFormat="1" x14ac:dyDescent="0.3">
      <c r="D534" s="46"/>
    </row>
    <row r="535" spans="4:4" s="5" customFormat="1" x14ac:dyDescent="0.3">
      <c r="D535" s="46"/>
    </row>
    <row r="536" spans="4:4" s="5" customFormat="1" x14ac:dyDescent="0.3">
      <c r="D536" s="46"/>
    </row>
    <row r="537" spans="4:4" s="5" customFormat="1" x14ac:dyDescent="0.3">
      <c r="D537" s="46"/>
    </row>
    <row r="538" spans="4:4" s="5" customFormat="1" x14ac:dyDescent="0.3">
      <c r="D538" s="46"/>
    </row>
    <row r="539" spans="4:4" s="5" customFormat="1" x14ac:dyDescent="0.3">
      <c r="D539" s="46"/>
    </row>
    <row r="540" spans="4:4" s="5" customFormat="1" x14ac:dyDescent="0.3">
      <c r="D540" s="46"/>
    </row>
    <row r="541" spans="4:4" s="5" customFormat="1" x14ac:dyDescent="0.3">
      <c r="D541" s="46"/>
    </row>
    <row r="542" spans="4:4" s="5" customFormat="1" x14ac:dyDescent="0.3">
      <c r="D542" s="46"/>
    </row>
    <row r="543" spans="4:4" s="5" customFormat="1" x14ac:dyDescent="0.3">
      <c r="D543" s="46"/>
    </row>
    <row r="544" spans="4:4" s="5" customFormat="1" x14ac:dyDescent="0.3">
      <c r="D544" s="46"/>
    </row>
    <row r="545" spans="4:4" s="5" customFormat="1" x14ac:dyDescent="0.3">
      <c r="D545" s="46"/>
    </row>
    <row r="546" spans="4:4" s="5" customFormat="1" x14ac:dyDescent="0.3">
      <c r="D546" s="46"/>
    </row>
    <row r="547" spans="4:4" s="5" customFormat="1" x14ac:dyDescent="0.3">
      <c r="D547" s="46"/>
    </row>
    <row r="548" spans="4:4" s="5" customFormat="1" x14ac:dyDescent="0.3">
      <c r="D548" s="46"/>
    </row>
    <row r="549" spans="4:4" s="5" customFormat="1" x14ac:dyDescent="0.3">
      <c r="D549" s="46"/>
    </row>
    <row r="550" spans="4:4" s="5" customFormat="1" x14ac:dyDescent="0.3">
      <c r="D550" s="46"/>
    </row>
    <row r="551" spans="4:4" s="5" customFormat="1" x14ac:dyDescent="0.3">
      <c r="D551" s="46"/>
    </row>
    <row r="552" spans="4:4" s="5" customFormat="1" x14ac:dyDescent="0.3">
      <c r="D552" s="46"/>
    </row>
    <row r="553" spans="4:4" s="5" customFormat="1" x14ac:dyDescent="0.3">
      <c r="D553" s="46"/>
    </row>
    <row r="554" spans="4:4" s="5" customFormat="1" x14ac:dyDescent="0.3">
      <c r="D554" s="46"/>
    </row>
    <row r="555" spans="4:4" s="5" customFormat="1" x14ac:dyDescent="0.3">
      <c r="D555" s="46"/>
    </row>
    <row r="556" spans="4:4" s="5" customFormat="1" x14ac:dyDescent="0.3">
      <c r="D556" s="46"/>
    </row>
    <row r="557" spans="4:4" s="5" customFormat="1" x14ac:dyDescent="0.3">
      <c r="D557" s="46"/>
    </row>
    <row r="558" spans="4:4" s="5" customFormat="1" x14ac:dyDescent="0.3">
      <c r="D558" s="46"/>
    </row>
    <row r="559" spans="4:4" s="5" customFormat="1" x14ac:dyDescent="0.3">
      <c r="D559" s="46"/>
    </row>
    <row r="560" spans="4:4" s="5" customFormat="1" x14ac:dyDescent="0.3">
      <c r="D560" s="46"/>
    </row>
    <row r="561" spans="4:4" s="5" customFormat="1" x14ac:dyDescent="0.3">
      <c r="D561" s="46"/>
    </row>
    <row r="562" spans="4:4" s="5" customFormat="1" x14ac:dyDescent="0.3">
      <c r="D562" s="46"/>
    </row>
    <row r="563" spans="4:4" s="5" customFormat="1" x14ac:dyDescent="0.3">
      <c r="D563" s="46"/>
    </row>
    <row r="564" spans="4:4" s="5" customFormat="1" x14ac:dyDescent="0.3">
      <c r="D564" s="46"/>
    </row>
    <row r="565" spans="4:4" s="5" customFormat="1" x14ac:dyDescent="0.3">
      <c r="D565" s="46"/>
    </row>
    <row r="566" spans="4:4" s="5" customFormat="1" x14ac:dyDescent="0.3">
      <c r="D566" s="46"/>
    </row>
    <row r="567" spans="4:4" s="5" customFormat="1" x14ac:dyDescent="0.3">
      <c r="D567" s="46"/>
    </row>
    <row r="568" spans="4:4" s="5" customFormat="1" x14ac:dyDescent="0.3">
      <c r="D568" s="46"/>
    </row>
    <row r="569" spans="4:4" s="5" customFormat="1" x14ac:dyDescent="0.3">
      <c r="D569" s="46"/>
    </row>
    <row r="570" spans="4:4" s="5" customFormat="1" x14ac:dyDescent="0.3">
      <c r="D570" s="46"/>
    </row>
    <row r="571" spans="4:4" s="5" customFormat="1" x14ac:dyDescent="0.3">
      <c r="D571" s="46"/>
    </row>
    <row r="572" spans="4:4" s="5" customFormat="1" x14ac:dyDescent="0.3">
      <c r="D572" s="46"/>
    </row>
    <row r="573" spans="4:4" s="5" customFormat="1" x14ac:dyDescent="0.3">
      <c r="D573" s="46"/>
    </row>
    <row r="574" spans="4:4" s="5" customFormat="1" x14ac:dyDescent="0.3">
      <c r="D574" s="46"/>
    </row>
    <row r="575" spans="4:4" s="5" customFormat="1" x14ac:dyDescent="0.3">
      <c r="D575" s="46"/>
    </row>
    <row r="576" spans="4:4" s="5" customFormat="1" x14ac:dyDescent="0.3">
      <c r="D576" s="46"/>
    </row>
    <row r="577" spans="4:4" s="5" customFormat="1" x14ac:dyDescent="0.3">
      <c r="D577" s="46"/>
    </row>
    <row r="578" spans="4:4" s="5" customFormat="1" x14ac:dyDescent="0.3">
      <c r="D578" s="46"/>
    </row>
    <row r="579" spans="4:4" s="5" customFormat="1" x14ac:dyDescent="0.3">
      <c r="D579" s="46"/>
    </row>
    <row r="580" spans="4:4" s="5" customFormat="1" x14ac:dyDescent="0.3">
      <c r="D580" s="46"/>
    </row>
    <row r="581" spans="4:4" s="5" customFormat="1" x14ac:dyDescent="0.3">
      <c r="D581" s="46"/>
    </row>
    <row r="582" spans="4:4" s="5" customFormat="1" x14ac:dyDescent="0.3">
      <c r="D582" s="46"/>
    </row>
    <row r="583" spans="4:4" s="5" customFormat="1" x14ac:dyDescent="0.3">
      <c r="D583" s="46"/>
    </row>
    <row r="584" spans="4:4" s="5" customFormat="1" x14ac:dyDescent="0.3">
      <c r="D584" s="46"/>
    </row>
    <row r="585" spans="4:4" s="5" customFormat="1" x14ac:dyDescent="0.3">
      <c r="D585" s="46"/>
    </row>
    <row r="586" spans="4:4" s="5" customFormat="1" x14ac:dyDescent="0.3">
      <c r="D586" s="46"/>
    </row>
    <row r="587" spans="4:4" s="5" customFormat="1" x14ac:dyDescent="0.3">
      <c r="D587" s="46"/>
    </row>
    <row r="588" spans="4:4" s="5" customFormat="1" x14ac:dyDescent="0.3">
      <c r="D588" s="46"/>
    </row>
    <row r="589" spans="4:4" s="5" customFormat="1" x14ac:dyDescent="0.3">
      <c r="D589" s="46"/>
    </row>
    <row r="590" spans="4:4" s="5" customFormat="1" x14ac:dyDescent="0.3">
      <c r="D590" s="46"/>
    </row>
    <row r="591" spans="4:4" s="5" customFormat="1" x14ac:dyDescent="0.3">
      <c r="D591" s="46"/>
    </row>
    <row r="592" spans="4:4" s="5" customFormat="1" x14ac:dyDescent="0.3">
      <c r="D592" s="46"/>
    </row>
    <row r="593" spans="4:4" s="5" customFormat="1" x14ac:dyDescent="0.3">
      <c r="D593" s="46"/>
    </row>
    <row r="594" spans="4:4" s="5" customFormat="1" x14ac:dyDescent="0.3">
      <c r="D594" s="46"/>
    </row>
    <row r="595" spans="4:4" s="5" customFormat="1" x14ac:dyDescent="0.3">
      <c r="D595" s="46"/>
    </row>
    <row r="596" spans="4:4" s="5" customFormat="1" x14ac:dyDescent="0.3">
      <c r="D596" s="46"/>
    </row>
    <row r="597" spans="4:4" s="5" customFormat="1" x14ac:dyDescent="0.3">
      <c r="D597" s="46"/>
    </row>
    <row r="598" spans="4:4" s="5" customFormat="1" x14ac:dyDescent="0.3">
      <c r="D598" s="46"/>
    </row>
    <row r="599" spans="4:4" s="5" customFormat="1" x14ac:dyDescent="0.3">
      <c r="D599" s="46"/>
    </row>
    <row r="600" spans="4:4" s="5" customFormat="1" x14ac:dyDescent="0.3">
      <c r="D600" s="46"/>
    </row>
    <row r="601" spans="4:4" s="5" customFormat="1" x14ac:dyDescent="0.3">
      <c r="D601" s="46"/>
    </row>
    <row r="602" spans="4:4" s="5" customFormat="1" x14ac:dyDescent="0.3">
      <c r="D602" s="46"/>
    </row>
    <row r="603" spans="4:4" s="5" customFormat="1" x14ac:dyDescent="0.3">
      <c r="D603" s="46"/>
    </row>
    <row r="604" spans="4:4" s="5" customFormat="1" x14ac:dyDescent="0.3">
      <c r="D604" s="46"/>
    </row>
    <row r="605" spans="4:4" s="5" customFormat="1" x14ac:dyDescent="0.3">
      <c r="D605" s="46"/>
    </row>
    <row r="606" spans="4:4" s="5" customFormat="1" x14ac:dyDescent="0.3">
      <c r="D606" s="46"/>
    </row>
    <row r="607" spans="4:4" s="5" customFormat="1" x14ac:dyDescent="0.3">
      <c r="D607" s="46"/>
    </row>
    <row r="608" spans="4:4" s="5" customFormat="1" x14ac:dyDescent="0.3">
      <c r="D608" s="46"/>
    </row>
    <row r="609" spans="4:4" s="5" customFormat="1" x14ac:dyDescent="0.3">
      <c r="D609" s="46"/>
    </row>
    <row r="610" spans="4:4" s="5" customFormat="1" x14ac:dyDescent="0.3">
      <c r="D610" s="46"/>
    </row>
    <row r="611" spans="4:4" s="5" customFormat="1" x14ac:dyDescent="0.3">
      <c r="D611" s="46"/>
    </row>
    <row r="612" spans="4:4" s="5" customFormat="1" x14ac:dyDescent="0.3">
      <c r="D612" s="46"/>
    </row>
    <row r="613" spans="4:4" s="5" customFormat="1" x14ac:dyDescent="0.3">
      <c r="D613" s="46"/>
    </row>
    <row r="614" spans="4:4" s="5" customFormat="1" x14ac:dyDescent="0.3">
      <c r="D614" s="46"/>
    </row>
    <row r="615" spans="4:4" s="5" customFormat="1" x14ac:dyDescent="0.3">
      <c r="D615" s="46"/>
    </row>
    <row r="616" spans="4:4" s="5" customFormat="1" x14ac:dyDescent="0.3">
      <c r="D616" s="46"/>
    </row>
    <row r="617" spans="4:4" s="5" customFormat="1" x14ac:dyDescent="0.3">
      <c r="D617" s="46"/>
    </row>
    <row r="618" spans="4:4" s="5" customFormat="1" x14ac:dyDescent="0.3">
      <c r="D618" s="46"/>
    </row>
    <row r="619" spans="4:4" s="5" customFormat="1" x14ac:dyDescent="0.3">
      <c r="D619" s="46"/>
    </row>
    <row r="620" spans="4:4" s="5" customFormat="1" x14ac:dyDescent="0.3">
      <c r="D620" s="46"/>
    </row>
    <row r="621" spans="4:4" s="5" customFormat="1" x14ac:dyDescent="0.3">
      <c r="D621" s="46"/>
    </row>
    <row r="622" spans="4:4" s="5" customFormat="1" x14ac:dyDescent="0.3">
      <c r="D622" s="46"/>
    </row>
    <row r="623" spans="4:4" s="5" customFormat="1" x14ac:dyDescent="0.3">
      <c r="D623" s="46"/>
    </row>
    <row r="624" spans="4:4" s="5" customFormat="1" x14ac:dyDescent="0.3">
      <c r="D624" s="46"/>
    </row>
    <row r="625" spans="4:4" s="5" customFormat="1" x14ac:dyDescent="0.3">
      <c r="D625" s="46"/>
    </row>
    <row r="626" spans="4:4" s="5" customFormat="1" x14ac:dyDescent="0.3">
      <c r="D626" s="46"/>
    </row>
    <row r="627" spans="4:4" s="5" customFormat="1" x14ac:dyDescent="0.3">
      <c r="D627" s="46"/>
    </row>
    <row r="628" spans="4:4" s="5" customFormat="1" x14ac:dyDescent="0.3">
      <c r="D628" s="46"/>
    </row>
    <row r="629" spans="4:4" s="5" customFormat="1" x14ac:dyDescent="0.3">
      <c r="D629" s="46"/>
    </row>
    <row r="630" spans="4:4" s="5" customFormat="1" x14ac:dyDescent="0.3">
      <c r="D630" s="46"/>
    </row>
    <row r="631" spans="4:4" s="5" customFormat="1" x14ac:dyDescent="0.3">
      <c r="D631" s="46"/>
    </row>
    <row r="632" spans="4:4" s="5" customFormat="1" x14ac:dyDescent="0.3">
      <c r="D632" s="46"/>
    </row>
    <row r="633" spans="4:4" s="5" customFormat="1" x14ac:dyDescent="0.3">
      <c r="D633" s="46"/>
    </row>
    <row r="634" spans="4:4" s="5" customFormat="1" x14ac:dyDescent="0.3">
      <c r="D634" s="46"/>
    </row>
    <row r="635" spans="4:4" s="5" customFormat="1" x14ac:dyDescent="0.3">
      <c r="D635" s="46"/>
    </row>
    <row r="636" spans="4:4" s="5" customFormat="1" x14ac:dyDescent="0.3">
      <c r="D636" s="46"/>
    </row>
    <row r="637" spans="4:4" s="5" customFormat="1" x14ac:dyDescent="0.3">
      <c r="D637" s="46"/>
    </row>
    <row r="638" spans="4:4" s="5" customFormat="1" x14ac:dyDescent="0.3">
      <c r="D638" s="46"/>
    </row>
    <row r="639" spans="4:4" s="5" customFormat="1" x14ac:dyDescent="0.3">
      <c r="D639" s="46"/>
    </row>
    <row r="640" spans="4:4" s="5" customFormat="1" x14ac:dyDescent="0.3">
      <c r="D640" s="46"/>
    </row>
    <row r="641" spans="1:8" s="5" customFormat="1" x14ac:dyDescent="0.3">
      <c r="D641" s="46"/>
    </row>
    <row r="642" spans="1:8" s="5" customFormat="1" x14ac:dyDescent="0.3">
      <c r="D642" s="46"/>
    </row>
    <row r="643" spans="1:8" x14ac:dyDescent="0.3">
      <c r="A643" s="5"/>
      <c r="B643" s="5"/>
      <c r="C643" s="5"/>
      <c r="D643" s="46"/>
      <c r="E643" s="1"/>
      <c r="F643" s="1"/>
      <c r="G643" s="1"/>
      <c r="H643" s="1"/>
    </row>
    <row r="644" spans="1:8" x14ac:dyDescent="0.3">
      <c r="A644" s="5"/>
      <c r="B644" s="5"/>
      <c r="C644" s="5"/>
      <c r="D644" s="46"/>
      <c r="E644" s="1"/>
      <c r="F644" s="1"/>
      <c r="G644" s="1"/>
      <c r="H644" s="1"/>
    </row>
    <row r="645" spans="1:8" x14ac:dyDescent="0.3">
      <c r="A645" s="5"/>
      <c r="B645" s="5"/>
      <c r="C645" s="5"/>
      <c r="D645" s="46"/>
      <c r="E645" s="1"/>
      <c r="F645" s="1"/>
      <c r="G645" s="1"/>
      <c r="H645" s="1"/>
    </row>
    <row r="646" spans="1:8" x14ac:dyDescent="0.3">
      <c r="A646" s="5"/>
      <c r="B646" s="5"/>
      <c r="C646" s="5"/>
      <c r="D646" s="46"/>
      <c r="E646" s="1"/>
      <c r="F646" s="1"/>
      <c r="G646" s="1"/>
      <c r="H646" s="1"/>
    </row>
    <row r="647" spans="1:8" x14ac:dyDescent="0.3">
      <c r="A647" s="5"/>
      <c r="B647" s="5"/>
      <c r="C647" s="5"/>
      <c r="D647" s="46"/>
      <c r="E647" s="1"/>
      <c r="F647" s="1"/>
      <c r="G647" s="1"/>
      <c r="H647" s="1"/>
    </row>
    <row r="648" spans="1:8" x14ac:dyDescent="0.3">
      <c r="A648" s="5"/>
      <c r="B648" s="5"/>
      <c r="C648" s="5"/>
      <c r="D648" s="46"/>
      <c r="E648" s="1"/>
      <c r="F648" s="1"/>
      <c r="G648" s="1"/>
      <c r="H648" s="1"/>
    </row>
    <row r="649" spans="1:8" x14ac:dyDescent="0.3">
      <c r="A649" s="5"/>
      <c r="B649" s="5"/>
      <c r="C649" s="5"/>
      <c r="D649" s="46"/>
      <c r="E649" s="1"/>
      <c r="F649" s="1"/>
      <c r="G649" s="1"/>
      <c r="H649" s="1"/>
    </row>
    <row r="650" spans="1:8" x14ac:dyDescent="0.3">
      <c r="A650" s="5"/>
      <c r="B650" s="5"/>
      <c r="C650" s="5"/>
      <c r="D650" s="46"/>
      <c r="E650" s="1"/>
      <c r="F650" s="1"/>
      <c r="G650" s="1"/>
      <c r="H650" s="1"/>
    </row>
    <row r="651" spans="1:8" x14ac:dyDescent="0.3">
      <c r="A651" s="5"/>
      <c r="B651" s="5"/>
      <c r="C651" s="5"/>
      <c r="D651" s="46"/>
      <c r="E651" s="1"/>
      <c r="F651" s="1"/>
      <c r="G651" s="1"/>
      <c r="H651" s="1"/>
    </row>
    <row r="652" spans="1:8" x14ac:dyDescent="0.3">
      <c r="A652" s="5"/>
      <c r="B652" s="5"/>
      <c r="C652" s="5"/>
      <c r="D652" s="46"/>
      <c r="E652" s="1"/>
      <c r="F652" s="1"/>
      <c r="G652" s="1"/>
      <c r="H652" s="1"/>
    </row>
    <row r="653" spans="1:8" x14ac:dyDescent="0.3">
      <c r="A653" s="5"/>
      <c r="B653" s="5"/>
      <c r="C653" s="5"/>
      <c r="D653" s="46"/>
      <c r="E653" s="1"/>
      <c r="F653" s="1"/>
      <c r="G653" s="1"/>
      <c r="H653" s="1"/>
    </row>
    <row r="654" spans="1:8" x14ac:dyDescent="0.3">
      <c r="A654" s="5"/>
      <c r="B654" s="5"/>
      <c r="C654" s="5"/>
      <c r="D654" s="46"/>
      <c r="E654" s="1"/>
      <c r="F654" s="1"/>
      <c r="G654" s="1"/>
      <c r="H654" s="1"/>
    </row>
    <row r="655" spans="1:8" x14ac:dyDescent="0.3">
      <c r="A655" s="5"/>
      <c r="B655" s="5"/>
      <c r="C655" s="5"/>
      <c r="D655" s="46"/>
      <c r="E655" s="1"/>
      <c r="F655" s="1"/>
      <c r="G655" s="1"/>
      <c r="H655" s="1"/>
    </row>
    <row r="656" spans="1:8" x14ac:dyDescent="0.3">
      <c r="A656" s="5"/>
      <c r="B656" s="5"/>
      <c r="C656" s="5"/>
      <c r="D656" s="46"/>
      <c r="E656" s="1"/>
      <c r="F656" s="1"/>
      <c r="G656" s="1"/>
      <c r="H656" s="1"/>
    </row>
    <row r="657" spans="1:8" x14ac:dyDescent="0.3">
      <c r="A657" s="5"/>
      <c r="B657" s="5"/>
      <c r="C657" s="5"/>
      <c r="D657" s="46"/>
      <c r="E657" s="1"/>
      <c r="F657" s="1"/>
      <c r="G657" s="1"/>
      <c r="H657" s="1"/>
    </row>
    <row r="658" spans="1:8" x14ac:dyDescent="0.3">
      <c r="A658" s="5"/>
      <c r="B658" s="5"/>
      <c r="C658" s="5"/>
      <c r="D658" s="46"/>
      <c r="E658" s="1"/>
      <c r="F658" s="1"/>
      <c r="G658" s="1"/>
      <c r="H658" s="1"/>
    </row>
    <row r="659" spans="1:8" x14ac:dyDescent="0.3">
      <c r="A659" s="5"/>
      <c r="B659" s="5"/>
      <c r="C659" s="5"/>
      <c r="D659" s="46"/>
      <c r="E659" s="1"/>
      <c r="F659" s="1"/>
      <c r="G659" s="1"/>
      <c r="H659" s="1"/>
    </row>
    <row r="660" spans="1:8" x14ac:dyDescent="0.3">
      <c r="A660" s="5"/>
      <c r="B660" s="5"/>
      <c r="C660" s="5"/>
      <c r="D660" s="46"/>
      <c r="E660" s="1"/>
      <c r="F660" s="1"/>
      <c r="G660" s="1"/>
      <c r="H660" s="1"/>
    </row>
    <row r="661" spans="1:8" x14ac:dyDescent="0.3">
      <c r="A661" s="5"/>
      <c r="B661" s="5"/>
      <c r="C661" s="5"/>
      <c r="D661" s="46"/>
      <c r="E661" s="1"/>
      <c r="F661" s="1"/>
      <c r="G661" s="1"/>
      <c r="H661" s="1"/>
    </row>
    <row r="662" spans="1:8" x14ac:dyDescent="0.3">
      <c r="A662" s="5"/>
      <c r="B662" s="5"/>
      <c r="C662" s="5"/>
      <c r="D662" s="46"/>
      <c r="E662" s="1"/>
      <c r="F662" s="1"/>
      <c r="G662" s="1"/>
      <c r="H662" s="1"/>
    </row>
  </sheetData>
  <mergeCells count="13">
    <mergeCell ref="A6:D6"/>
    <mergeCell ref="A5:D5"/>
    <mergeCell ref="C1:D1"/>
    <mergeCell ref="A2:D2"/>
    <mergeCell ref="A3:D3"/>
    <mergeCell ref="A4:D4"/>
    <mergeCell ref="E10:E11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zoomScale="78" zoomScaleNormal="78" workbookViewId="0">
      <pane ySplit="11" topLeftCell="A132" activePane="bottomLeft" state="frozen"/>
      <selection pane="bottomLeft" activeCell="D83" sqref="D83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1" t="s">
        <v>137</v>
      </c>
      <c r="B1" s="31"/>
      <c r="C1" s="290" t="s">
        <v>132</v>
      </c>
      <c r="D1" s="290"/>
      <c r="E1" s="290"/>
    </row>
    <row r="2" spans="1:9" x14ac:dyDescent="0.3">
      <c r="A2" s="290" t="s">
        <v>12</v>
      </c>
      <c r="B2" s="290"/>
      <c r="C2" s="290"/>
      <c r="D2" s="290"/>
      <c r="E2" s="290"/>
    </row>
    <row r="3" spans="1:9" x14ac:dyDescent="0.3">
      <c r="A3" s="290" t="s">
        <v>17</v>
      </c>
      <c r="B3" s="290"/>
      <c r="C3" s="290"/>
      <c r="D3" s="290"/>
      <c r="E3" s="290"/>
    </row>
    <row r="4" spans="1:9" x14ac:dyDescent="0.3">
      <c r="A4" s="290" t="s">
        <v>328</v>
      </c>
      <c r="B4" s="290"/>
      <c r="C4" s="290"/>
      <c r="D4" s="290"/>
      <c r="E4" s="290"/>
    </row>
    <row r="5" spans="1:9" x14ac:dyDescent="0.3">
      <c r="A5" s="290"/>
      <c r="B5" s="290"/>
      <c r="C5" s="290" t="s">
        <v>453</v>
      </c>
      <c r="D5" s="290"/>
      <c r="E5" s="288"/>
    </row>
    <row r="6" spans="1:9" ht="15.75" customHeight="1" x14ac:dyDescent="0.3">
      <c r="A6" s="290" t="s">
        <v>524</v>
      </c>
      <c r="B6" s="290"/>
      <c r="C6" s="290"/>
      <c r="D6" s="290"/>
      <c r="E6" s="290"/>
    </row>
    <row r="7" spans="1:9" x14ac:dyDescent="0.3">
      <c r="A7" s="308" t="s">
        <v>416</v>
      </c>
      <c r="B7" s="308"/>
      <c r="C7" s="308"/>
      <c r="D7" s="308"/>
      <c r="E7" s="143"/>
      <c r="F7" s="7"/>
      <c r="G7" s="5"/>
    </row>
    <row r="8" spans="1:9" ht="52.5" customHeight="1" x14ac:dyDescent="0.3">
      <c r="A8" s="308"/>
      <c r="B8" s="308"/>
      <c r="C8" s="308"/>
      <c r="D8" s="308"/>
      <c r="E8" s="143"/>
      <c r="F8" s="7"/>
    </row>
    <row r="9" spans="1:9" x14ac:dyDescent="0.3">
      <c r="A9" s="312"/>
      <c r="B9" s="312"/>
      <c r="C9" s="312"/>
      <c r="D9" s="312"/>
      <c r="E9" s="143"/>
      <c r="F9" s="7"/>
    </row>
    <row r="10" spans="1:9" ht="12.75" customHeight="1" x14ac:dyDescent="0.3">
      <c r="A10" s="315" t="s">
        <v>2</v>
      </c>
      <c r="B10" s="315" t="s">
        <v>52</v>
      </c>
      <c r="C10" s="315" t="s">
        <v>53</v>
      </c>
      <c r="D10" s="319" t="s">
        <v>330</v>
      </c>
      <c r="E10" s="319" t="s">
        <v>410</v>
      </c>
      <c r="F10" s="320"/>
    </row>
    <row r="11" spans="1:9" ht="51" customHeight="1" x14ac:dyDescent="0.3">
      <c r="A11" s="316"/>
      <c r="B11" s="316"/>
      <c r="C11" s="316"/>
      <c r="D11" s="319"/>
      <c r="E11" s="319"/>
      <c r="F11" s="320"/>
      <c r="G11" s="40"/>
      <c r="H11" s="40"/>
      <c r="I11" s="40"/>
    </row>
    <row r="12" spans="1:9" ht="51.75" customHeight="1" x14ac:dyDescent="0.3">
      <c r="A12" s="151" t="s">
        <v>54</v>
      </c>
      <c r="B12" s="144" t="s">
        <v>152</v>
      </c>
      <c r="C12" s="144"/>
      <c r="D12" s="145">
        <f>D13+D17+D21</f>
        <v>1055065.5999999999</v>
      </c>
      <c r="E12" s="145">
        <f>E13+E17+E21</f>
        <v>1097268.23</v>
      </c>
      <c r="F12" s="53"/>
    </row>
    <row r="13" spans="1:9" ht="63.75" customHeight="1" x14ac:dyDescent="0.3">
      <c r="A13" s="151" t="s">
        <v>55</v>
      </c>
      <c r="B13" s="144" t="s">
        <v>153</v>
      </c>
      <c r="C13" s="144"/>
      <c r="D13" s="145">
        <f>D14</f>
        <v>641829.34</v>
      </c>
      <c r="E13" s="147">
        <f>E14</f>
        <v>667502.52</v>
      </c>
      <c r="F13" s="48"/>
    </row>
    <row r="14" spans="1:9" ht="80.25" customHeight="1" x14ac:dyDescent="0.3">
      <c r="A14" s="151" t="s">
        <v>231</v>
      </c>
      <c r="B14" s="144" t="s">
        <v>165</v>
      </c>
      <c r="C14" s="144"/>
      <c r="D14" s="145">
        <f t="shared" ref="D14:E15" si="0">D15</f>
        <v>641829.34</v>
      </c>
      <c r="E14" s="147">
        <f t="shared" si="0"/>
        <v>667502.52</v>
      </c>
      <c r="F14" s="48"/>
    </row>
    <row r="15" spans="1:9" ht="70.5" customHeight="1" x14ac:dyDescent="0.3">
      <c r="A15" s="148" t="s">
        <v>425</v>
      </c>
      <c r="B15" s="149" t="s">
        <v>154</v>
      </c>
      <c r="C15" s="149"/>
      <c r="D15" s="145">
        <f t="shared" si="0"/>
        <v>641829.34</v>
      </c>
      <c r="E15" s="147">
        <f t="shared" si="0"/>
        <v>667502.52</v>
      </c>
      <c r="F15" s="48"/>
    </row>
    <row r="16" spans="1:9" ht="36.75" customHeight="1" x14ac:dyDescent="0.3">
      <c r="A16" s="148" t="s">
        <v>65</v>
      </c>
      <c r="B16" s="149"/>
      <c r="C16" s="149">
        <v>500</v>
      </c>
      <c r="D16" s="145">
        <v>641829.34</v>
      </c>
      <c r="E16" s="147">
        <v>667502.52</v>
      </c>
      <c r="F16" s="48"/>
    </row>
    <row r="17" spans="1:6" ht="66" customHeight="1" x14ac:dyDescent="0.3">
      <c r="A17" s="151" t="s">
        <v>56</v>
      </c>
      <c r="B17" s="144" t="s">
        <v>155</v>
      </c>
      <c r="C17" s="144"/>
      <c r="D17" s="145">
        <f t="shared" ref="D17:E19" si="1">D18</f>
        <v>340611.73</v>
      </c>
      <c r="E17" s="147">
        <f t="shared" si="1"/>
        <v>354236.2</v>
      </c>
      <c r="F17" s="48"/>
    </row>
    <row r="18" spans="1:6" ht="45" customHeight="1" x14ac:dyDescent="0.3">
      <c r="A18" s="151" t="s">
        <v>232</v>
      </c>
      <c r="B18" s="144" t="s">
        <v>166</v>
      </c>
      <c r="C18" s="144"/>
      <c r="D18" s="145">
        <f t="shared" si="1"/>
        <v>340611.73</v>
      </c>
      <c r="E18" s="147">
        <f t="shared" si="1"/>
        <v>354236.2</v>
      </c>
      <c r="F18" s="48"/>
    </row>
    <row r="19" spans="1:6" ht="72" customHeight="1" x14ac:dyDescent="0.3">
      <c r="A19" s="148" t="s">
        <v>424</v>
      </c>
      <c r="B19" s="144" t="s">
        <v>156</v>
      </c>
      <c r="C19" s="144"/>
      <c r="D19" s="145">
        <f t="shared" si="1"/>
        <v>340611.73</v>
      </c>
      <c r="E19" s="147">
        <f t="shared" si="1"/>
        <v>354236.2</v>
      </c>
      <c r="F19" s="48"/>
    </row>
    <row r="20" spans="1:6" ht="40.5" customHeight="1" x14ac:dyDescent="0.3">
      <c r="A20" s="148" t="s">
        <v>65</v>
      </c>
      <c r="B20" s="149"/>
      <c r="C20" s="149">
        <v>500</v>
      </c>
      <c r="D20" s="145">
        <v>340611.73</v>
      </c>
      <c r="E20" s="147">
        <v>354236.2</v>
      </c>
      <c r="F20" s="48"/>
    </row>
    <row r="21" spans="1:6" ht="32.25" customHeight="1" x14ac:dyDescent="0.3">
      <c r="A21" s="151" t="s">
        <v>57</v>
      </c>
      <c r="B21" s="144" t="s">
        <v>157</v>
      </c>
      <c r="C21" s="144"/>
      <c r="D21" s="145">
        <f>D22</f>
        <v>72624.53</v>
      </c>
      <c r="E21" s="147">
        <f>E23</f>
        <v>75529.509999999995</v>
      </c>
      <c r="F21" s="10"/>
    </row>
    <row r="22" spans="1:6" ht="110.25" customHeight="1" x14ac:dyDescent="0.3">
      <c r="A22" s="151" t="s">
        <v>233</v>
      </c>
      <c r="B22" s="144" t="s">
        <v>167</v>
      </c>
      <c r="C22" s="144"/>
      <c r="D22" s="145">
        <f>D23</f>
        <v>72624.53</v>
      </c>
      <c r="E22" s="147">
        <f>E23</f>
        <v>75529.509999999995</v>
      </c>
      <c r="F22" s="10"/>
    </row>
    <row r="23" spans="1:6" ht="74.25" customHeight="1" x14ac:dyDescent="0.3">
      <c r="A23" s="148" t="s">
        <v>428</v>
      </c>
      <c r="B23" s="144" t="s">
        <v>158</v>
      </c>
      <c r="C23" s="144"/>
      <c r="D23" s="145">
        <f>D24</f>
        <v>72624.53</v>
      </c>
      <c r="E23" s="147">
        <f>E24</f>
        <v>75529.509999999995</v>
      </c>
      <c r="F23" s="10"/>
    </row>
    <row r="24" spans="1:6" ht="48" customHeight="1" x14ac:dyDescent="0.3">
      <c r="A24" s="148" t="s">
        <v>65</v>
      </c>
      <c r="B24" s="149"/>
      <c r="C24" s="149">
        <v>500</v>
      </c>
      <c r="D24" s="145">
        <v>72624.53</v>
      </c>
      <c r="E24" s="150">
        <v>75529.509999999995</v>
      </c>
      <c r="F24" s="10"/>
    </row>
    <row r="25" spans="1:6" ht="60" customHeight="1" x14ac:dyDescent="0.3">
      <c r="A25" s="151" t="s">
        <v>58</v>
      </c>
      <c r="B25" s="144" t="s">
        <v>159</v>
      </c>
      <c r="C25" s="144"/>
      <c r="D25" s="145">
        <f>D26</f>
        <v>95604.43</v>
      </c>
      <c r="E25" s="147">
        <f t="shared" ref="E25" si="2">E26</f>
        <v>99428.61</v>
      </c>
      <c r="F25" s="10"/>
    </row>
    <row r="26" spans="1:6" ht="55.5" customHeight="1" x14ac:dyDescent="0.3">
      <c r="A26" s="151" t="s">
        <v>59</v>
      </c>
      <c r="B26" s="144" t="s">
        <v>160</v>
      </c>
      <c r="C26" s="144"/>
      <c r="D26" s="145">
        <f>D27</f>
        <v>95604.43</v>
      </c>
      <c r="E26" s="147">
        <f>E27</f>
        <v>99428.61</v>
      </c>
      <c r="F26" s="10"/>
    </row>
    <row r="27" spans="1:6" ht="40.5" customHeight="1" x14ac:dyDescent="0.3">
      <c r="A27" s="151" t="s">
        <v>234</v>
      </c>
      <c r="B27" s="144" t="s">
        <v>168</v>
      </c>
      <c r="C27" s="144"/>
      <c r="D27" s="145">
        <f>D28</f>
        <v>95604.43</v>
      </c>
      <c r="E27" s="147">
        <f>E28</f>
        <v>99428.61</v>
      </c>
      <c r="F27" s="10"/>
    </row>
    <row r="28" spans="1:6" ht="83.25" customHeight="1" x14ac:dyDescent="0.3">
      <c r="A28" s="148" t="s">
        <v>426</v>
      </c>
      <c r="B28" s="144" t="s">
        <v>161</v>
      </c>
      <c r="C28" s="144"/>
      <c r="D28" s="145">
        <f t="shared" ref="D28:E28" si="3">D29</f>
        <v>95604.43</v>
      </c>
      <c r="E28" s="147">
        <f t="shared" si="3"/>
        <v>99428.61</v>
      </c>
      <c r="F28" s="10"/>
    </row>
    <row r="29" spans="1:6" ht="50.25" customHeight="1" x14ac:dyDescent="0.3">
      <c r="A29" s="148" t="s">
        <v>65</v>
      </c>
      <c r="B29" s="149"/>
      <c r="C29" s="149">
        <v>500</v>
      </c>
      <c r="D29" s="145">
        <v>95604.43</v>
      </c>
      <c r="E29" s="150">
        <v>99428.61</v>
      </c>
      <c r="F29" s="10"/>
    </row>
    <row r="30" spans="1:6" ht="61.5" customHeight="1" x14ac:dyDescent="0.3">
      <c r="A30" s="151" t="s">
        <v>60</v>
      </c>
      <c r="B30" s="144" t="s">
        <v>162</v>
      </c>
      <c r="C30" s="144"/>
      <c r="D30" s="145">
        <v>0</v>
      </c>
      <c r="E30" s="147">
        <v>0</v>
      </c>
      <c r="F30" s="10"/>
    </row>
    <row r="31" spans="1:6" ht="55.5" customHeight="1" x14ac:dyDescent="0.3">
      <c r="A31" s="149" t="s">
        <v>88</v>
      </c>
      <c r="B31" s="148" t="s">
        <v>171</v>
      </c>
      <c r="C31" s="144"/>
      <c r="D31" s="145">
        <f t="shared" ref="D31" si="4">D32</f>
        <v>382000</v>
      </c>
      <c r="E31" s="147">
        <f>E32</f>
        <v>0</v>
      </c>
      <c r="F31" s="10"/>
    </row>
    <row r="32" spans="1:6" ht="66.75" customHeight="1" x14ac:dyDescent="0.3">
      <c r="A32" s="149" t="s">
        <v>61</v>
      </c>
      <c r="B32" s="148" t="s">
        <v>172</v>
      </c>
      <c r="C32" s="144"/>
      <c r="D32" s="145">
        <f>D36+D39+D33</f>
        <v>382000</v>
      </c>
      <c r="E32" s="147">
        <f>E33+E36+E39</f>
        <v>0</v>
      </c>
      <c r="F32" s="10"/>
    </row>
    <row r="33" spans="1:9" ht="60" customHeight="1" x14ac:dyDescent="0.3">
      <c r="A33" s="149" t="s">
        <v>304</v>
      </c>
      <c r="B33" s="148" t="s">
        <v>305</v>
      </c>
      <c r="C33" s="144"/>
      <c r="D33" s="145">
        <f>D34</f>
        <v>100000</v>
      </c>
      <c r="E33" s="150">
        <f>E34</f>
        <v>0</v>
      </c>
      <c r="F33" s="10"/>
    </row>
    <row r="34" spans="1:9" ht="54.75" customHeight="1" x14ac:dyDescent="0.3">
      <c r="A34" s="149" t="s">
        <v>240</v>
      </c>
      <c r="B34" s="148" t="s">
        <v>306</v>
      </c>
      <c r="C34" s="144"/>
      <c r="D34" s="145">
        <v>100000</v>
      </c>
      <c r="E34" s="150">
        <v>0</v>
      </c>
      <c r="F34" s="10"/>
    </row>
    <row r="35" spans="1:9" ht="54.75" customHeight="1" x14ac:dyDescent="0.3">
      <c r="A35" s="148" t="s">
        <v>66</v>
      </c>
      <c r="B35" s="148"/>
      <c r="C35" s="144" t="s">
        <v>146</v>
      </c>
      <c r="D35" s="145">
        <v>100000</v>
      </c>
      <c r="E35" s="150">
        <v>0</v>
      </c>
      <c r="F35" s="10"/>
    </row>
    <row r="36" spans="1:9" ht="92.25" customHeight="1" x14ac:dyDescent="0.3">
      <c r="A36" s="148" t="s">
        <v>173</v>
      </c>
      <c r="B36" s="149" t="s">
        <v>174</v>
      </c>
      <c r="C36" s="149"/>
      <c r="D36" s="219">
        <f>D37</f>
        <v>60000</v>
      </c>
      <c r="E36" s="150">
        <f>E37</f>
        <v>0</v>
      </c>
      <c r="F36" s="10"/>
    </row>
    <row r="37" spans="1:9" ht="51.75" customHeight="1" x14ac:dyDescent="0.3">
      <c r="A37" s="148" t="s">
        <v>240</v>
      </c>
      <c r="B37" s="149" t="s">
        <v>177</v>
      </c>
      <c r="C37" s="149"/>
      <c r="D37" s="219">
        <f>D38</f>
        <v>60000</v>
      </c>
      <c r="E37" s="150">
        <f>E38</f>
        <v>0</v>
      </c>
      <c r="F37" s="10"/>
    </row>
    <row r="38" spans="1:9" ht="51.75" customHeight="1" x14ac:dyDescent="0.3">
      <c r="A38" s="148" t="s">
        <v>66</v>
      </c>
      <c r="B38" s="149"/>
      <c r="C38" s="149">
        <v>200</v>
      </c>
      <c r="D38" s="219">
        <v>60000</v>
      </c>
      <c r="E38" s="150">
        <v>0</v>
      </c>
      <c r="F38" s="10"/>
    </row>
    <row r="39" spans="1:9" ht="83.25" customHeight="1" x14ac:dyDescent="0.3">
      <c r="A39" s="148" t="s">
        <v>175</v>
      </c>
      <c r="B39" s="149" t="s">
        <v>176</v>
      </c>
      <c r="C39" s="149"/>
      <c r="D39" s="219">
        <f>D40</f>
        <v>222000</v>
      </c>
      <c r="E39" s="150">
        <f>E40</f>
        <v>0</v>
      </c>
      <c r="F39" s="10"/>
      <c r="G39" s="5"/>
      <c r="H39" s="5"/>
      <c r="I39" s="5"/>
    </row>
    <row r="40" spans="1:9" ht="50.25" customHeight="1" x14ac:dyDescent="0.3">
      <c r="A40" s="148" t="s">
        <v>240</v>
      </c>
      <c r="B40" s="149" t="s">
        <v>178</v>
      </c>
      <c r="C40" s="149"/>
      <c r="D40" s="219">
        <f>D41</f>
        <v>222000</v>
      </c>
      <c r="E40" s="150">
        <f>E41</f>
        <v>0</v>
      </c>
      <c r="F40" s="10"/>
      <c r="G40" s="5"/>
      <c r="H40" s="5"/>
      <c r="I40" s="5"/>
    </row>
    <row r="41" spans="1:9" ht="53.25" customHeight="1" x14ac:dyDescent="0.3">
      <c r="A41" s="148" t="s">
        <v>66</v>
      </c>
      <c r="B41" s="149"/>
      <c r="C41" s="149">
        <v>200</v>
      </c>
      <c r="D41" s="219">
        <v>222000</v>
      </c>
      <c r="E41" s="150">
        <v>0</v>
      </c>
      <c r="F41" s="9"/>
      <c r="G41" s="5"/>
      <c r="H41" s="5"/>
      <c r="I41" s="5"/>
    </row>
    <row r="42" spans="1:9" ht="51.75" customHeight="1" x14ac:dyDescent="0.3">
      <c r="A42" s="151" t="s">
        <v>62</v>
      </c>
      <c r="B42" s="144" t="s">
        <v>179</v>
      </c>
      <c r="C42" s="151"/>
      <c r="D42" s="145">
        <f>D47+D43</f>
        <v>656433</v>
      </c>
      <c r="E42" s="150">
        <f>E47+E43</f>
        <v>2005399</v>
      </c>
      <c r="F42" s="9"/>
      <c r="G42" s="5"/>
      <c r="H42" s="5"/>
      <c r="I42" s="5"/>
    </row>
    <row r="43" spans="1:9" ht="77.25" customHeight="1" x14ac:dyDescent="0.3">
      <c r="A43" s="151" t="s">
        <v>63</v>
      </c>
      <c r="B43" s="144" t="s">
        <v>180</v>
      </c>
      <c r="C43" s="144"/>
      <c r="D43" s="145">
        <f t="shared" ref="D43:E45" si="5">D44</f>
        <v>0</v>
      </c>
      <c r="E43" s="150">
        <f t="shared" si="5"/>
        <v>1595238</v>
      </c>
      <c r="F43" s="10"/>
      <c r="G43" s="5"/>
      <c r="H43" s="5"/>
      <c r="I43" s="5"/>
    </row>
    <row r="44" spans="1:9" ht="50.25" customHeight="1" x14ac:dyDescent="0.3">
      <c r="A44" s="151" t="s">
        <v>406</v>
      </c>
      <c r="B44" s="144" t="s">
        <v>358</v>
      </c>
      <c r="C44" s="144"/>
      <c r="D44" s="145">
        <f t="shared" si="5"/>
        <v>0</v>
      </c>
      <c r="E44" s="150">
        <f t="shared" si="5"/>
        <v>1595238</v>
      </c>
      <c r="F44" s="10"/>
      <c r="G44" s="5"/>
      <c r="H44" s="5"/>
      <c r="I44" s="5"/>
    </row>
    <row r="45" spans="1:9" ht="100.5" customHeight="1" x14ac:dyDescent="0.3">
      <c r="A45" s="151" t="s">
        <v>407</v>
      </c>
      <c r="B45" s="144" t="s">
        <v>361</v>
      </c>
      <c r="C45" s="144" t="s">
        <v>137</v>
      </c>
      <c r="D45" s="145">
        <f t="shared" si="5"/>
        <v>0</v>
      </c>
      <c r="E45" s="150">
        <f t="shared" si="5"/>
        <v>1595238</v>
      </c>
      <c r="F45" s="10"/>
      <c r="G45" s="5"/>
      <c r="H45" s="5"/>
      <c r="I45" s="5"/>
    </row>
    <row r="46" spans="1:9" ht="49.5" customHeight="1" x14ac:dyDescent="0.3">
      <c r="A46" s="227" t="s">
        <v>359</v>
      </c>
      <c r="B46" s="144"/>
      <c r="C46" s="144" t="s">
        <v>360</v>
      </c>
      <c r="D46" s="145">
        <v>0</v>
      </c>
      <c r="E46" s="150">
        <v>1595238</v>
      </c>
      <c r="F46" s="10"/>
      <c r="G46" s="5"/>
      <c r="H46" s="5"/>
      <c r="I46" s="5"/>
    </row>
    <row r="47" spans="1:9" ht="71.25" customHeight="1" x14ac:dyDescent="0.3">
      <c r="A47" s="149" t="s">
        <v>185</v>
      </c>
      <c r="B47" s="220" t="s">
        <v>186</v>
      </c>
      <c r="C47" s="149"/>
      <c r="D47" s="145">
        <f t="shared" ref="D47:E48" si="6">D48</f>
        <v>656433</v>
      </c>
      <c r="E47" s="150">
        <f t="shared" si="6"/>
        <v>410161</v>
      </c>
      <c r="F47" s="10"/>
    </row>
    <row r="48" spans="1:9" ht="91.5" customHeight="1" x14ac:dyDescent="0.3">
      <c r="A48" s="149" t="s">
        <v>236</v>
      </c>
      <c r="B48" s="220" t="s">
        <v>187</v>
      </c>
      <c r="C48" s="149"/>
      <c r="D48" s="145">
        <f t="shared" si="6"/>
        <v>656433</v>
      </c>
      <c r="E48" s="150">
        <f t="shared" si="6"/>
        <v>410161</v>
      </c>
      <c r="F48" s="10"/>
    </row>
    <row r="49" spans="1:10" ht="71.25" customHeight="1" x14ac:dyDescent="0.3">
      <c r="A49" s="151" t="s">
        <v>402</v>
      </c>
      <c r="B49" s="144" t="s">
        <v>334</v>
      </c>
      <c r="C49" s="149"/>
      <c r="D49" s="145">
        <f>D50</f>
        <v>656433</v>
      </c>
      <c r="E49" s="150">
        <f>E50</f>
        <v>410161</v>
      </c>
      <c r="F49" s="10"/>
    </row>
    <row r="50" spans="1:10" ht="39" customHeight="1" x14ac:dyDescent="0.3">
      <c r="A50" s="149" t="s">
        <v>182</v>
      </c>
      <c r="B50" s="149"/>
      <c r="C50" s="149">
        <v>300</v>
      </c>
      <c r="D50" s="145">
        <v>656433</v>
      </c>
      <c r="E50" s="150">
        <v>410161</v>
      </c>
      <c r="F50" s="10"/>
    </row>
    <row r="51" spans="1:10" ht="62.25" customHeight="1" x14ac:dyDescent="0.3">
      <c r="A51" s="151" t="s">
        <v>68</v>
      </c>
      <c r="B51" s="144" t="s">
        <v>188</v>
      </c>
      <c r="C51" s="144"/>
      <c r="D51" s="145">
        <f>D52</f>
        <v>17225043</v>
      </c>
      <c r="E51" s="150">
        <f>E52</f>
        <v>17515831</v>
      </c>
      <c r="F51" s="10"/>
    </row>
    <row r="52" spans="1:10" ht="59.25" customHeight="1" x14ac:dyDescent="0.3">
      <c r="A52" s="151" t="s">
        <v>69</v>
      </c>
      <c r="B52" s="144" t="s">
        <v>189</v>
      </c>
      <c r="C52" s="144"/>
      <c r="D52" s="145">
        <f>D53+D63</f>
        <v>17225043</v>
      </c>
      <c r="E52" s="150">
        <f>E53+E63</f>
        <v>17515831</v>
      </c>
      <c r="F52" s="10"/>
    </row>
    <row r="53" spans="1:10" ht="67.5" customHeight="1" x14ac:dyDescent="0.3">
      <c r="A53" s="151" t="s">
        <v>336</v>
      </c>
      <c r="B53" s="144" t="s">
        <v>191</v>
      </c>
      <c r="C53" s="144"/>
      <c r="D53" s="145">
        <f>D54+D59+D56+D61</f>
        <v>12474504</v>
      </c>
      <c r="E53" s="150">
        <f>E54+E59+E56+E61</f>
        <v>12630504</v>
      </c>
      <c r="F53" s="10"/>
    </row>
    <row r="54" spans="1:10" ht="48.75" customHeight="1" x14ac:dyDescent="0.3">
      <c r="A54" s="151" t="s">
        <v>340</v>
      </c>
      <c r="B54" s="144" t="s">
        <v>193</v>
      </c>
      <c r="C54" s="144"/>
      <c r="D54" s="145">
        <f t="shared" ref="D54:E54" si="7">D55</f>
        <v>3207000</v>
      </c>
      <c r="E54" s="150">
        <f t="shared" si="7"/>
        <v>3363000</v>
      </c>
      <c r="F54" s="10"/>
      <c r="G54" s="5"/>
      <c r="H54" s="5"/>
      <c r="I54" s="5"/>
    </row>
    <row r="55" spans="1:10" ht="48.75" customHeight="1" x14ac:dyDescent="0.3">
      <c r="A55" s="151" t="s">
        <v>66</v>
      </c>
      <c r="B55" s="144"/>
      <c r="C55" s="144" t="s">
        <v>146</v>
      </c>
      <c r="D55" s="145">
        <v>3207000</v>
      </c>
      <c r="E55" s="150">
        <v>3363000</v>
      </c>
      <c r="F55" s="10"/>
      <c r="G55" s="5"/>
      <c r="H55" s="5"/>
      <c r="I55" s="5"/>
    </row>
    <row r="56" spans="1:10" ht="48.75" customHeight="1" x14ac:dyDescent="0.3">
      <c r="A56" s="151" t="s">
        <v>336</v>
      </c>
      <c r="B56" s="144" t="s">
        <v>338</v>
      </c>
      <c r="C56" s="144"/>
      <c r="D56" s="145">
        <f>D57</f>
        <v>309281</v>
      </c>
      <c r="E56" s="150">
        <f>E57</f>
        <v>309281</v>
      </c>
      <c r="F56" s="10"/>
      <c r="G56" s="5"/>
      <c r="H56" s="5"/>
      <c r="I56" s="5"/>
    </row>
    <row r="57" spans="1:10" ht="48.75" customHeight="1" x14ac:dyDescent="0.3">
      <c r="A57" s="151" t="s">
        <v>339</v>
      </c>
      <c r="B57" s="144" t="s">
        <v>338</v>
      </c>
      <c r="C57" s="144"/>
      <c r="D57" s="145">
        <f>D58</f>
        <v>309281</v>
      </c>
      <c r="E57" s="150">
        <f>E58</f>
        <v>309281</v>
      </c>
      <c r="F57" s="10"/>
      <c r="G57" s="5"/>
      <c r="H57" s="5"/>
      <c r="I57" s="5"/>
    </row>
    <row r="58" spans="1:10" ht="48.75" customHeight="1" x14ac:dyDescent="0.3">
      <c r="A58" s="148" t="s">
        <v>66</v>
      </c>
      <c r="B58" s="149"/>
      <c r="C58" s="149">
        <v>200</v>
      </c>
      <c r="D58" s="145">
        <v>309281</v>
      </c>
      <c r="E58" s="150">
        <v>309281</v>
      </c>
      <c r="F58" s="10"/>
      <c r="G58" s="5"/>
      <c r="H58" s="5"/>
      <c r="I58" s="5"/>
    </row>
    <row r="59" spans="1:10" s="5" customFormat="1" ht="75.75" customHeight="1" x14ac:dyDescent="0.3">
      <c r="A59" s="148" t="s">
        <v>356</v>
      </c>
      <c r="B59" s="149" t="s">
        <v>357</v>
      </c>
      <c r="C59" s="149"/>
      <c r="D59" s="145">
        <f>D60</f>
        <v>5876339</v>
      </c>
      <c r="E59" s="150">
        <f>E60</f>
        <v>5876339</v>
      </c>
      <c r="I59" s="1"/>
      <c r="J59" s="1"/>
    </row>
    <row r="60" spans="1:10" s="5" customFormat="1" ht="82.5" customHeight="1" x14ac:dyDescent="0.3">
      <c r="A60" s="148" t="s">
        <v>66</v>
      </c>
      <c r="B60" s="149"/>
      <c r="C60" s="149">
        <v>200</v>
      </c>
      <c r="D60" s="145">
        <v>5876339</v>
      </c>
      <c r="E60" s="150">
        <v>5876339</v>
      </c>
      <c r="I60" s="1"/>
      <c r="J60" s="1"/>
    </row>
    <row r="61" spans="1:10" s="5" customFormat="1" ht="82.5" customHeight="1" x14ac:dyDescent="0.3">
      <c r="A61" s="148" t="s">
        <v>515</v>
      </c>
      <c r="B61" s="149" t="s">
        <v>516</v>
      </c>
      <c r="C61" s="149"/>
      <c r="D61" s="145">
        <f>D62</f>
        <v>3081884</v>
      </c>
      <c r="E61" s="150">
        <f>E62</f>
        <v>3081884</v>
      </c>
      <c r="I61" s="1"/>
      <c r="J61" s="1"/>
    </row>
    <row r="62" spans="1:10" s="5" customFormat="1" ht="39.75" customHeight="1" x14ac:dyDescent="0.3">
      <c r="A62" s="148" t="s">
        <v>66</v>
      </c>
      <c r="B62" s="149"/>
      <c r="C62" s="149">
        <v>200</v>
      </c>
      <c r="D62" s="145">
        <v>3081884</v>
      </c>
      <c r="E62" s="150">
        <v>3081884</v>
      </c>
      <c r="I62" s="1"/>
      <c r="J62" s="1"/>
    </row>
    <row r="63" spans="1:10" s="5" customFormat="1" ht="60" customHeight="1" x14ac:dyDescent="0.3">
      <c r="A63" s="151" t="s">
        <v>337</v>
      </c>
      <c r="B63" s="144" t="s">
        <v>192</v>
      </c>
      <c r="C63" s="144"/>
      <c r="D63" s="145">
        <f>D64+D66</f>
        <v>4750539</v>
      </c>
      <c r="E63" s="150">
        <f>E64+E66</f>
        <v>4885327</v>
      </c>
      <c r="I63" s="1"/>
      <c r="J63" s="1"/>
    </row>
    <row r="64" spans="1:10" s="5" customFormat="1" ht="39.75" customHeight="1" x14ac:dyDescent="0.3">
      <c r="A64" s="151" t="s">
        <v>190</v>
      </c>
      <c r="B64" s="144" t="s">
        <v>335</v>
      </c>
      <c r="C64" s="144"/>
      <c r="D64" s="145">
        <f>D65</f>
        <v>2725496</v>
      </c>
      <c r="E64" s="150">
        <f>E65</f>
        <v>2860284</v>
      </c>
      <c r="I64" s="1"/>
      <c r="J64" s="1"/>
    </row>
    <row r="65" spans="1:10" s="5" customFormat="1" ht="39.75" customHeight="1" x14ac:dyDescent="0.3">
      <c r="A65" s="151" t="s">
        <v>66</v>
      </c>
      <c r="B65" s="144"/>
      <c r="C65" s="144" t="s">
        <v>146</v>
      </c>
      <c r="D65" s="145">
        <v>2725496</v>
      </c>
      <c r="E65" s="150">
        <v>2860284</v>
      </c>
      <c r="I65" s="1"/>
      <c r="J65" s="1"/>
    </row>
    <row r="66" spans="1:10" s="5" customFormat="1" ht="39.75" customHeight="1" x14ac:dyDescent="0.3">
      <c r="A66" s="148" t="s">
        <v>364</v>
      </c>
      <c r="B66" s="149" t="s">
        <v>365</v>
      </c>
      <c r="C66" s="149"/>
      <c r="D66" s="145">
        <f>D67</f>
        <v>2025043</v>
      </c>
      <c r="E66" s="150">
        <f>E67</f>
        <v>2025043</v>
      </c>
      <c r="I66" s="1"/>
      <c r="J66" s="1"/>
    </row>
    <row r="67" spans="1:10" s="5" customFormat="1" ht="39.75" customHeight="1" x14ac:dyDescent="0.3">
      <c r="A67" s="148" t="s">
        <v>66</v>
      </c>
      <c r="B67" s="149"/>
      <c r="C67" s="149">
        <v>200</v>
      </c>
      <c r="D67" s="145">
        <v>2025043</v>
      </c>
      <c r="E67" s="150">
        <v>2025043</v>
      </c>
      <c r="I67" s="1"/>
      <c r="J67" s="1"/>
    </row>
    <row r="68" spans="1:10" ht="91.5" customHeight="1" x14ac:dyDescent="0.3">
      <c r="A68" s="149" t="s">
        <v>70</v>
      </c>
      <c r="B68" s="148" t="s">
        <v>194</v>
      </c>
      <c r="C68" s="144"/>
      <c r="D68" s="145">
        <f>D69</f>
        <v>15000</v>
      </c>
      <c r="E68" s="150">
        <f>E69</f>
        <v>0</v>
      </c>
      <c r="F68" s="9"/>
      <c r="G68" s="5"/>
      <c r="H68" s="5"/>
      <c r="I68" s="5"/>
    </row>
    <row r="69" spans="1:10" ht="81" customHeight="1" x14ac:dyDescent="0.3">
      <c r="A69" s="149" t="s">
        <v>71</v>
      </c>
      <c r="B69" s="148" t="s">
        <v>195</v>
      </c>
      <c r="C69" s="144"/>
      <c r="D69" s="145">
        <f>D70+D73</f>
        <v>15000</v>
      </c>
      <c r="E69" s="150">
        <f>E70+E73</f>
        <v>0</v>
      </c>
      <c r="F69" s="9"/>
      <c r="G69" s="5"/>
      <c r="H69" s="5"/>
      <c r="I69" s="5"/>
    </row>
    <row r="70" spans="1:10" ht="52.5" customHeight="1" x14ac:dyDescent="0.3">
      <c r="A70" s="149" t="s">
        <v>237</v>
      </c>
      <c r="B70" s="148" t="s">
        <v>196</v>
      </c>
      <c r="C70" s="144"/>
      <c r="D70" s="145">
        <f>D71</f>
        <v>5000</v>
      </c>
      <c r="E70" s="150">
        <f>E71</f>
        <v>0</v>
      </c>
      <c r="F70" s="9"/>
      <c r="G70" s="5"/>
      <c r="H70" s="5"/>
      <c r="I70" s="5"/>
    </row>
    <row r="71" spans="1:10" ht="37.5" customHeight="1" x14ac:dyDescent="0.3">
      <c r="A71" s="151" t="s">
        <v>72</v>
      </c>
      <c r="B71" s="144" t="s">
        <v>197</v>
      </c>
      <c r="C71" s="144"/>
      <c r="D71" s="145">
        <f>D72</f>
        <v>5000</v>
      </c>
      <c r="E71" s="147">
        <f>E72</f>
        <v>0</v>
      </c>
      <c r="F71" s="9"/>
      <c r="G71" s="5"/>
      <c r="H71" s="5"/>
      <c r="I71" s="5"/>
    </row>
    <row r="72" spans="1:10" ht="40.5" customHeight="1" x14ac:dyDescent="0.3">
      <c r="A72" s="148" t="s">
        <v>66</v>
      </c>
      <c r="B72" s="149"/>
      <c r="C72" s="149">
        <v>200</v>
      </c>
      <c r="D72" s="145">
        <v>5000</v>
      </c>
      <c r="E72" s="150">
        <v>0</v>
      </c>
      <c r="F72" s="9"/>
    </row>
    <row r="73" spans="1:10" ht="58.5" customHeight="1" x14ac:dyDescent="0.3">
      <c r="A73" s="148" t="s">
        <v>238</v>
      </c>
      <c r="B73" s="149" t="s">
        <v>198</v>
      </c>
      <c r="C73" s="149"/>
      <c r="D73" s="145">
        <f>D74</f>
        <v>10000</v>
      </c>
      <c r="E73" s="150">
        <f>E74</f>
        <v>0</v>
      </c>
      <c r="F73" s="9"/>
    </row>
    <row r="74" spans="1:10" ht="56.25" customHeight="1" x14ac:dyDescent="0.3">
      <c r="A74" s="151" t="s">
        <v>73</v>
      </c>
      <c r="B74" s="144" t="s">
        <v>199</v>
      </c>
      <c r="C74" s="144"/>
      <c r="D74" s="145">
        <f>D75</f>
        <v>10000</v>
      </c>
      <c r="E74" s="150">
        <f>E75</f>
        <v>0</v>
      </c>
      <c r="F74" s="10"/>
      <c r="G74" s="5"/>
      <c r="H74" s="5"/>
      <c r="I74" s="5"/>
    </row>
    <row r="75" spans="1:10" ht="59.25" customHeight="1" x14ac:dyDescent="0.3">
      <c r="A75" s="148" t="s">
        <v>66</v>
      </c>
      <c r="B75" s="149"/>
      <c r="C75" s="149">
        <v>200</v>
      </c>
      <c r="D75" s="145">
        <v>10000</v>
      </c>
      <c r="E75" s="150">
        <v>0</v>
      </c>
      <c r="F75" s="10"/>
      <c r="G75" s="5"/>
      <c r="H75" s="5"/>
      <c r="I75" s="5"/>
    </row>
    <row r="76" spans="1:10" ht="49.5" customHeight="1" x14ac:dyDescent="0.3">
      <c r="A76" s="149" t="s">
        <v>74</v>
      </c>
      <c r="B76" s="148" t="s">
        <v>229</v>
      </c>
      <c r="C76" s="144"/>
      <c r="D76" s="145">
        <f>D77</f>
        <v>821039.38</v>
      </c>
      <c r="E76" s="150">
        <f>E77</f>
        <v>0</v>
      </c>
      <c r="F76" s="10"/>
      <c r="G76" s="5"/>
      <c r="H76" s="5"/>
      <c r="I76" s="5"/>
    </row>
    <row r="77" spans="1:10" ht="51.75" customHeight="1" x14ac:dyDescent="0.3">
      <c r="A77" s="149" t="s">
        <v>75</v>
      </c>
      <c r="B77" s="144" t="s">
        <v>201</v>
      </c>
      <c r="C77" s="144"/>
      <c r="D77" s="145">
        <f>D78+D81</f>
        <v>821039.38</v>
      </c>
      <c r="E77" s="150">
        <f>E78+E81</f>
        <v>0</v>
      </c>
      <c r="F77" s="10"/>
      <c r="G77" s="5"/>
      <c r="H77" s="5"/>
      <c r="I77" s="5"/>
    </row>
    <row r="78" spans="1:10" ht="63.75" customHeight="1" x14ac:dyDescent="0.3">
      <c r="A78" s="148" t="s">
        <v>209</v>
      </c>
      <c r="B78" s="149" t="s">
        <v>210</v>
      </c>
      <c r="C78" s="149"/>
      <c r="D78" s="145">
        <f>D79</f>
        <v>21039.38</v>
      </c>
      <c r="E78" s="150">
        <f>E79</f>
        <v>0</v>
      </c>
      <c r="F78" s="9"/>
      <c r="G78" s="5"/>
      <c r="H78" s="5"/>
      <c r="I78" s="5"/>
    </row>
    <row r="79" spans="1:10" s="3" customFormat="1" ht="50.25" customHeight="1" x14ac:dyDescent="0.3">
      <c r="A79" s="149" t="s">
        <v>241</v>
      </c>
      <c r="B79" s="148" t="s">
        <v>212</v>
      </c>
      <c r="C79" s="144"/>
      <c r="D79" s="145">
        <f>D80</f>
        <v>21039.38</v>
      </c>
      <c r="E79" s="150">
        <f>E80</f>
        <v>0</v>
      </c>
      <c r="F79" s="9"/>
    </row>
    <row r="80" spans="1:10" s="3" customFormat="1" ht="60.75" customHeight="1" x14ac:dyDescent="0.3">
      <c r="A80" s="148" t="s">
        <v>66</v>
      </c>
      <c r="B80" s="149"/>
      <c r="C80" s="149">
        <v>200</v>
      </c>
      <c r="D80" s="145">
        <v>21039.38</v>
      </c>
      <c r="E80" s="150">
        <v>0</v>
      </c>
      <c r="F80" s="9"/>
    </row>
    <row r="81" spans="1:8" s="3" customFormat="1" ht="48.75" customHeight="1" x14ac:dyDescent="0.3">
      <c r="A81" s="148" t="s">
        <v>213</v>
      </c>
      <c r="B81" s="149" t="s">
        <v>239</v>
      </c>
      <c r="C81" s="149"/>
      <c r="D81" s="145">
        <f>D82</f>
        <v>800000</v>
      </c>
      <c r="E81" s="150">
        <f>E82</f>
        <v>0</v>
      </c>
      <c r="F81" s="63"/>
    </row>
    <row r="82" spans="1:8" s="3" customFormat="1" ht="58.5" customHeight="1" x14ac:dyDescent="0.3">
      <c r="A82" s="149" t="s">
        <v>76</v>
      </c>
      <c r="B82" s="148" t="s">
        <v>214</v>
      </c>
      <c r="C82" s="144"/>
      <c r="D82" s="145">
        <f>D83</f>
        <v>800000</v>
      </c>
      <c r="E82" s="150">
        <f>E83</f>
        <v>0</v>
      </c>
      <c r="F82" s="63"/>
    </row>
    <row r="83" spans="1:8" s="3" customFormat="1" ht="51.75" customHeight="1" x14ac:dyDescent="0.3">
      <c r="A83" s="148" t="s">
        <v>66</v>
      </c>
      <c r="B83" s="149"/>
      <c r="C83" s="149">
        <v>200</v>
      </c>
      <c r="D83" s="145">
        <v>800000</v>
      </c>
      <c r="E83" s="150">
        <v>0</v>
      </c>
      <c r="F83" s="63"/>
    </row>
    <row r="84" spans="1:8" ht="77.25" customHeight="1" x14ac:dyDescent="0.3">
      <c r="A84" s="148" t="s">
        <v>280</v>
      </c>
      <c r="B84" s="149" t="s">
        <v>282</v>
      </c>
      <c r="C84" s="149"/>
      <c r="D84" s="145">
        <f>D85</f>
        <v>365028</v>
      </c>
      <c r="E84" s="150">
        <f>E85</f>
        <v>17028</v>
      </c>
      <c r="F84" s="5"/>
      <c r="G84" s="5"/>
      <c r="H84" s="5"/>
    </row>
    <row r="85" spans="1:8" ht="51.75" customHeight="1" x14ac:dyDescent="0.3">
      <c r="A85" s="148" t="s">
        <v>281</v>
      </c>
      <c r="B85" s="149" t="s">
        <v>283</v>
      </c>
      <c r="C85" s="149"/>
      <c r="D85" s="145">
        <f>D86</f>
        <v>365028</v>
      </c>
      <c r="E85" s="150">
        <f>E86</f>
        <v>17028</v>
      </c>
      <c r="F85" s="5"/>
      <c r="G85" s="5"/>
      <c r="H85" s="5"/>
    </row>
    <row r="86" spans="1:8" ht="48" customHeight="1" x14ac:dyDescent="0.3">
      <c r="A86" s="148" t="s">
        <v>284</v>
      </c>
      <c r="B86" s="149" t="s">
        <v>285</v>
      </c>
      <c r="C86" s="149"/>
      <c r="D86" s="145">
        <f>D87+D89+D91</f>
        <v>365028</v>
      </c>
      <c r="E86" s="150">
        <f>E87+E89+E91</f>
        <v>17028</v>
      </c>
      <c r="F86" s="5"/>
      <c r="G86" s="5"/>
      <c r="H86" s="5"/>
    </row>
    <row r="87" spans="1:8" ht="135.75" customHeight="1" x14ac:dyDescent="0.3">
      <c r="A87" s="148" t="s">
        <v>286</v>
      </c>
      <c r="B87" s="149" t="s">
        <v>287</v>
      </c>
      <c r="C87" s="149"/>
      <c r="D87" s="145">
        <f>D88</f>
        <v>348000</v>
      </c>
      <c r="E87" s="150">
        <f>E88</f>
        <v>0</v>
      </c>
      <c r="F87" s="5"/>
      <c r="G87" s="5"/>
      <c r="H87" s="5"/>
    </row>
    <row r="88" spans="1:8" ht="38.25" customHeight="1" x14ac:dyDescent="0.3">
      <c r="A88" s="148" t="s">
        <v>119</v>
      </c>
      <c r="B88" s="149"/>
      <c r="C88" s="149">
        <v>500</v>
      </c>
      <c r="D88" s="145">
        <v>348000</v>
      </c>
      <c r="E88" s="150">
        <v>0</v>
      </c>
      <c r="F88" s="5"/>
      <c r="G88" s="5"/>
      <c r="H88" s="5"/>
    </row>
    <row r="89" spans="1:8" ht="81.75" customHeight="1" x14ac:dyDescent="0.3">
      <c r="A89" s="148" t="s">
        <v>435</v>
      </c>
      <c r="B89" s="149" t="s">
        <v>445</v>
      </c>
      <c r="C89" s="149"/>
      <c r="D89" s="145">
        <f>D90</f>
        <v>15325</v>
      </c>
      <c r="E89" s="150">
        <f>E90</f>
        <v>15325</v>
      </c>
      <c r="F89" s="5"/>
      <c r="G89" s="5"/>
      <c r="H89" s="5"/>
    </row>
    <row r="90" spans="1:8" ht="38.25" customHeight="1" x14ac:dyDescent="0.3">
      <c r="A90" s="148" t="s">
        <v>67</v>
      </c>
      <c r="B90" s="149"/>
      <c r="C90" s="149">
        <v>800</v>
      </c>
      <c r="D90" s="145">
        <v>15325</v>
      </c>
      <c r="E90" s="150">
        <v>15325</v>
      </c>
      <c r="F90" s="5"/>
      <c r="G90" s="5"/>
      <c r="H90" s="5"/>
    </row>
    <row r="91" spans="1:8" ht="85.5" customHeight="1" x14ac:dyDescent="0.3">
      <c r="A91" s="148" t="s">
        <v>436</v>
      </c>
      <c r="B91" s="149" t="s">
        <v>446</v>
      </c>
      <c r="C91" s="149"/>
      <c r="D91" s="145">
        <f>D92</f>
        <v>1703</v>
      </c>
      <c r="E91" s="150">
        <f>E92</f>
        <v>1703</v>
      </c>
      <c r="F91" s="5"/>
      <c r="G91" s="5"/>
      <c r="H91" s="5"/>
    </row>
    <row r="92" spans="1:8" ht="38.25" customHeight="1" x14ac:dyDescent="0.3">
      <c r="A92" s="148" t="s">
        <v>67</v>
      </c>
      <c r="B92" s="149"/>
      <c r="C92" s="149">
        <v>800</v>
      </c>
      <c r="D92" s="145">
        <v>1703</v>
      </c>
      <c r="E92" s="150">
        <v>1703</v>
      </c>
      <c r="F92" s="5"/>
      <c r="G92" s="5"/>
      <c r="H92" s="5"/>
    </row>
    <row r="93" spans="1:8" ht="52.5" customHeight="1" x14ac:dyDescent="0.3">
      <c r="A93" s="148" t="s">
        <v>276</v>
      </c>
      <c r="B93" s="221" t="s">
        <v>278</v>
      </c>
      <c r="C93" s="149"/>
      <c r="D93" s="145">
        <f>D94</f>
        <v>10863042</v>
      </c>
      <c r="E93" s="150">
        <v>0</v>
      </c>
      <c r="F93" s="5"/>
      <c r="G93" s="5"/>
      <c r="H93" s="5"/>
    </row>
    <row r="94" spans="1:8" ht="67.5" customHeight="1" x14ac:dyDescent="0.3">
      <c r="A94" s="148" t="s">
        <v>277</v>
      </c>
      <c r="B94" s="149" t="s">
        <v>279</v>
      </c>
      <c r="C94" s="149"/>
      <c r="D94" s="145">
        <v>10863042</v>
      </c>
      <c r="E94" s="150">
        <v>0</v>
      </c>
      <c r="F94" s="5"/>
      <c r="G94" s="5"/>
      <c r="H94" s="5"/>
    </row>
    <row r="95" spans="1:8" ht="45" customHeight="1" x14ac:dyDescent="0.3">
      <c r="A95" s="159" t="s">
        <v>342</v>
      </c>
      <c r="B95" s="166" t="s">
        <v>341</v>
      </c>
      <c r="C95" s="268"/>
      <c r="D95" s="163">
        <f>D96</f>
        <v>10863042</v>
      </c>
      <c r="E95" s="274">
        <v>0</v>
      </c>
    </row>
    <row r="96" spans="1:8" ht="39.75" customHeight="1" x14ac:dyDescent="0.3">
      <c r="A96" s="159" t="s">
        <v>66</v>
      </c>
      <c r="B96" s="166"/>
      <c r="C96" s="268">
        <v>200</v>
      </c>
      <c r="D96" s="163">
        <v>10863042</v>
      </c>
      <c r="E96" s="274">
        <v>0</v>
      </c>
    </row>
    <row r="97" spans="1:9" s="3" customFormat="1" ht="99" customHeight="1" x14ac:dyDescent="0.3">
      <c r="A97" s="148" t="s">
        <v>297</v>
      </c>
      <c r="B97" s="149" t="s">
        <v>290</v>
      </c>
      <c r="C97" s="149"/>
      <c r="D97" s="145">
        <f t="shared" ref="D97:E97" si="8">D98</f>
        <v>0</v>
      </c>
      <c r="E97" s="150">
        <f t="shared" si="8"/>
        <v>0</v>
      </c>
      <c r="F97" s="63"/>
    </row>
    <row r="98" spans="1:9" s="3" customFormat="1" ht="88.5" customHeight="1" x14ac:dyDescent="0.3">
      <c r="A98" s="148" t="s">
        <v>298</v>
      </c>
      <c r="B98" s="149" t="s">
        <v>291</v>
      </c>
      <c r="C98" s="149"/>
      <c r="D98" s="145">
        <v>0</v>
      </c>
      <c r="E98" s="150">
        <v>0</v>
      </c>
      <c r="F98" s="63"/>
    </row>
    <row r="99" spans="1:9" s="3" customFormat="1" ht="38.25" customHeight="1" x14ac:dyDescent="0.3">
      <c r="A99" s="149" t="s">
        <v>79</v>
      </c>
      <c r="B99" s="149" t="s">
        <v>215</v>
      </c>
      <c r="C99" s="144"/>
      <c r="D99" s="145">
        <f>D100+D103+D114+D106+D108+D116+D118+D120+D122+D124+D126+D128+D112</f>
        <v>6203839.5900000008</v>
      </c>
      <c r="E99" s="147">
        <f>E100+E103+E114+E106+E108+E116+E118+E120+E122+E124+E128+E126+E112</f>
        <v>5703317.1600000001</v>
      </c>
      <c r="F99" s="63"/>
    </row>
    <row r="100" spans="1:9" ht="81.75" customHeight="1" x14ac:dyDescent="0.3">
      <c r="A100" s="152" t="s">
        <v>225</v>
      </c>
      <c r="B100" s="222" t="s">
        <v>227</v>
      </c>
      <c r="C100" s="223"/>
      <c r="D100" s="224">
        <f>D101+D102</f>
        <v>59411</v>
      </c>
      <c r="E100" s="150">
        <f>SUM(E101:E102)</f>
        <v>59411</v>
      </c>
      <c r="F100" s="63"/>
      <c r="G100" s="5"/>
      <c r="H100" s="5"/>
      <c r="I100" s="5"/>
    </row>
    <row r="101" spans="1:9" ht="34.5" customHeight="1" x14ac:dyDescent="0.3">
      <c r="A101" s="148" t="s">
        <v>82</v>
      </c>
      <c r="B101" s="222"/>
      <c r="C101" s="223" t="s">
        <v>226</v>
      </c>
      <c r="D101" s="225">
        <v>45701</v>
      </c>
      <c r="E101" s="150">
        <v>45701</v>
      </c>
      <c r="F101" s="63"/>
      <c r="G101" s="5"/>
      <c r="H101" s="5"/>
      <c r="I101" s="5"/>
    </row>
    <row r="102" spans="1:9" s="3" customFormat="1" ht="32.25" customHeight="1" x14ac:dyDescent="0.3">
      <c r="A102" s="148" t="s">
        <v>66</v>
      </c>
      <c r="B102" s="222"/>
      <c r="C102" s="223" t="s">
        <v>146</v>
      </c>
      <c r="D102" s="225">
        <v>13710</v>
      </c>
      <c r="E102" s="150">
        <v>13710</v>
      </c>
      <c r="F102" s="10"/>
    </row>
    <row r="103" spans="1:9" s="3" customFormat="1" ht="54.75" customHeight="1" x14ac:dyDescent="0.3">
      <c r="A103" s="148" t="s">
        <v>256</v>
      </c>
      <c r="B103" s="222" t="s">
        <v>255</v>
      </c>
      <c r="C103" s="223"/>
      <c r="D103" s="225">
        <f>D104+D105</f>
        <v>240940</v>
      </c>
      <c r="E103" s="150">
        <f>E104+E105</f>
        <v>249837</v>
      </c>
      <c r="F103" s="10"/>
    </row>
    <row r="104" spans="1:9" s="7" customFormat="1" ht="90" customHeight="1" x14ac:dyDescent="0.3">
      <c r="A104" s="151" t="s">
        <v>257</v>
      </c>
      <c r="B104" s="222"/>
      <c r="C104" s="223" t="s">
        <v>226</v>
      </c>
      <c r="D104" s="225">
        <v>240940</v>
      </c>
      <c r="E104" s="150">
        <v>249837</v>
      </c>
      <c r="F104" s="10"/>
    </row>
    <row r="105" spans="1:9" s="7" customFormat="1" ht="65.25" customHeight="1" x14ac:dyDescent="0.3">
      <c r="A105" s="148" t="s">
        <v>66</v>
      </c>
      <c r="B105" s="222"/>
      <c r="C105" s="223" t="s">
        <v>146</v>
      </c>
      <c r="D105" s="225">
        <v>0</v>
      </c>
      <c r="E105" s="150">
        <v>0</v>
      </c>
      <c r="F105" s="10"/>
    </row>
    <row r="106" spans="1:9" s="7" customFormat="1" ht="51" customHeight="1" x14ac:dyDescent="0.3">
      <c r="A106" s="151" t="s">
        <v>80</v>
      </c>
      <c r="B106" s="151" t="s">
        <v>216</v>
      </c>
      <c r="C106" s="144"/>
      <c r="D106" s="145">
        <f>D107</f>
        <v>872340</v>
      </c>
      <c r="E106" s="147">
        <f>E107</f>
        <v>872340</v>
      </c>
      <c r="F106" s="9"/>
    </row>
    <row r="107" spans="1:9" s="7" customFormat="1" ht="93" customHeight="1" x14ac:dyDescent="0.3">
      <c r="A107" s="148" t="s">
        <v>82</v>
      </c>
      <c r="B107" s="149"/>
      <c r="C107" s="149">
        <v>100</v>
      </c>
      <c r="D107" s="145">
        <v>872340</v>
      </c>
      <c r="E107" s="147">
        <v>872340</v>
      </c>
      <c r="F107" s="11"/>
    </row>
    <row r="108" spans="1:9" s="3" customFormat="1" ht="39" customHeight="1" x14ac:dyDescent="0.3">
      <c r="A108" s="151" t="s">
        <v>81</v>
      </c>
      <c r="B108" s="151" t="s">
        <v>217</v>
      </c>
      <c r="C108" s="149" t="s">
        <v>137</v>
      </c>
      <c r="D108" s="145">
        <f>D109+D110+D111</f>
        <v>4547216.4700000007</v>
      </c>
      <c r="E108" s="147">
        <f>E109+E110+E111</f>
        <v>4112058.04</v>
      </c>
      <c r="F108" s="11"/>
    </row>
    <row r="109" spans="1:9" s="3" customFormat="1" ht="92.25" customHeight="1" x14ac:dyDescent="0.3">
      <c r="A109" s="148" t="s">
        <v>82</v>
      </c>
      <c r="B109" s="149"/>
      <c r="C109" s="149">
        <v>100</v>
      </c>
      <c r="D109" s="145">
        <v>3767380.47</v>
      </c>
      <c r="E109" s="150">
        <v>3767380.47</v>
      </c>
      <c r="F109" s="11"/>
    </row>
    <row r="110" spans="1:9" s="3" customFormat="1" ht="37.5" customHeight="1" x14ac:dyDescent="0.3">
      <c r="A110" s="148" t="s">
        <v>66</v>
      </c>
      <c r="B110" s="148"/>
      <c r="C110" s="144" t="s">
        <v>146</v>
      </c>
      <c r="D110" s="145">
        <v>739163</v>
      </c>
      <c r="E110" s="150">
        <v>304004.57</v>
      </c>
      <c r="F110" s="10"/>
    </row>
    <row r="111" spans="1:9" s="3" customFormat="1" ht="23.25" customHeight="1" x14ac:dyDescent="0.3">
      <c r="A111" s="148" t="s">
        <v>67</v>
      </c>
      <c r="B111" s="149"/>
      <c r="C111" s="149">
        <v>800</v>
      </c>
      <c r="D111" s="145">
        <v>40673</v>
      </c>
      <c r="E111" s="150">
        <v>40673</v>
      </c>
      <c r="F111" s="10"/>
    </row>
    <row r="112" spans="1:9" s="3" customFormat="1" ht="42.75" customHeight="1" x14ac:dyDescent="0.3">
      <c r="A112" s="148" t="s">
        <v>323</v>
      </c>
      <c r="B112" s="149" t="s">
        <v>322</v>
      </c>
      <c r="C112" s="149"/>
      <c r="D112" s="145">
        <f>D113</f>
        <v>6000</v>
      </c>
      <c r="E112" s="150">
        <f>E113</f>
        <v>0</v>
      </c>
      <c r="F112" s="10"/>
    </row>
    <row r="113" spans="1:6" s="3" customFormat="1" ht="43.5" customHeight="1" x14ac:dyDescent="0.3">
      <c r="A113" s="148" t="s">
        <v>66</v>
      </c>
      <c r="B113" s="149"/>
      <c r="C113" s="149">
        <v>200</v>
      </c>
      <c r="D113" s="145">
        <v>6000</v>
      </c>
      <c r="E113" s="150">
        <v>0</v>
      </c>
      <c r="F113" s="10"/>
    </row>
    <row r="114" spans="1:6" s="3" customFormat="1" ht="123.75" customHeight="1" x14ac:dyDescent="0.3">
      <c r="A114" s="148" t="s">
        <v>423</v>
      </c>
      <c r="B114" s="151" t="s">
        <v>218</v>
      </c>
      <c r="C114" s="144"/>
      <c r="D114" s="145">
        <f>D115</f>
        <v>80672</v>
      </c>
      <c r="E114" s="150">
        <f>E115</f>
        <v>80672</v>
      </c>
      <c r="F114" s="10"/>
    </row>
    <row r="115" spans="1:6" s="3" customFormat="1" ht="30.75" customHeight="1" x14ac:dyDescent="0.3">
      <c r="A115" s="149" t="s">
        <v>65</v>
      </c>
      <c r="B115" s="149"/>
      <c r="C115" s="149">
        <v>500</v>
      </c>
      <c r="D115" s="145">
        <v>80672</v>
      </c>
      <c r="E115" s="150">
        <v>80672</v>
      </c>
      <c r="F115" s="10"/>
    </row>
    <row r="116" spans="1:6" s="3" customFormat="1" ht="43.5" customHeight="1" x14ac:dyDescent="0.3">
      <c r="A116" s="148" t="s">
        <v>89</v>
      </c>
      <c r="B116" s="151" t="s">
        <v>219</v>
      </c>
      <c r="C116" s="144"/>
      <c r="D116" s="145">
        <f>D117</f>
        <v>100000</v>
      </c>
      <c r="E116" s="150">
        <f>E117</f>
        <v>100000</v>
      </c>
      <c r="F116" s="61"/>
    </row>
    <row r="117" spans="1:6" x14ac:dyDescent="0.3">
      <c r="A117" s="149" t="s">
        <v>67</v>
      </c>
      <c r="B117" s="149"/>
      <c r="C117" s="149">
        <v>800</v>
      </c>
      <c r="D117" s="145">
        <v>100000</v>
      </c>
      <c r="E117" s="150">
        <v>100000</v>
      </c>
      <c r="F117" s="3"/>
    </row>
    <row r="118" spans="1:6" ht="71.25" customHeight="1" x14ac:dyDescent="0.3">
      <c r="A118" s="148" t="s">
        <v>424</v>
      </c>
      <c r="B118" s="151" t="s">
        <v>221</v>
      </c>
      <c r="C118" s="144"/>
      <c r="D118" s="145">
        <f>D119</f>
        <v>57587</v>
      </c>
      <c r="E118" s="150">
        <f>E119</f>
        <v>57587</v>
      </c>
    </row>
    <row r="119" spans="1:6" x14ac:dyDescent="0.3">
      <c r="A119" s="149" t="s">
        <v>65</v>
      </c>
      <c r="B119" s="149"/>
      <c r="C119" s="149">
        <v>500</v>
      </c>
      <c r="D119" s="145">
        <v>57587</v>
      </c>
      <c r="E119" s="150">
        <v>57587</v>
      </c>
    </row>
    <row r="120" spans="1:6" ht="60" x14ac:dyDescent="0.3">
      <c r="A120" s="148" t="s">
        <v>425</v>
      </c>
      <c r="B120" s="151" t="s">
        <v>222</v>
      </c>
      <c r="C120" s="144"/>
      <c r="D120" s="145">
        <f>D121</f>
        <v>113188</v>
      </c>
      <c r="E120" s="150">
        <f>E121</f>
        <v>113188</v>
      </c>
    </row>
    <row r="121" spans="1:6" x14ac:dyDescent="0.3">
      <c r="A121" s="149" t="s">
        <v>65</v>
      </c>
      <c r="B121" s="149"/>
      <c r="C121" s="149">
        <v>500</v>
      </c>
      <c r="D121" s="145">
        <v>113188</v>
      </c>
      <c r="E121" s="150">
        <v>113188</v>
      </c>
    </row>
    <row r="122" spans="1:6" ht="93.75" customHeight="1" x14ac:dyDescent="0.3">
      <c r="A122" s="148" t="s">
        <v>426</v>
      </c>
      <c r="B122" s="151" t="s">
        <v>224</v>
      </c>
      <c r="C122" s="144"/>
      <c r="D122" s="145">
        <f>D123</f>
        <v>15886</v>
      </c>
      <c r="E122" s="150">
        <f>E123</f>
        <v>15886</v>
      </c>
    </row>
    <row r="123" spans="1:6" x14ac:dyDescent="0.3">
      <c r="A123" s="149" t="s">
        <v>65</v>
      </c>
      <c r="B123" s="149"/>
      <c r="C123" s="149">
        <v>500</v>
      </c>
      <c r="D123" s="145">
        <v>15886</v>
      </c>
      <c r="E123" s="150">
        <v>15886</v>
      </c>
    </row>
    <row r="124" spans="1:6" ht="79.5" customHeight="1" x14ac:dyDescent="0.3">
      <c r="A124" s="152" t="s">
        <v>428</v>
      </c>
      <c r="B124" s="222" t="s">
        <v>223</v>
      </c>
      <c r="C124" s="226"/>
      <c r="D124" s="224">
        <f>D125</f>
        <v>11915</v>
      </c>
      <c r="E124" s="150">
        <f>E125</f>
        <v>11915</v>
      </c>
    </row>
    <row r="125" spans="1:6" x14ac:dyDescent="0.3">
      <c r="A125" s="149" t="s">
        <v>65</v>
      </c>
      <c r="B125" s="149"/>
      <c r="C125" s="228">
        <v>500</v>
      </c>
      <c r="D125" s="145">
        <v>11915</v>
      </c>
      <c r="E125" s="150">
        <v>11915</v>
      </c>
    </row>
    <row r="126" spans="1:6" s="7" customFormat="1" ht="63.75" customHeight="1" x14ac:dyDescent="0.3">
      <c r="A126" s="149" t="s">
        <v>368</v>
      </c>
      <c r="B126" s="222" t="s">
        <v>344</v>
      </c>
      <c r="C126" s="223"/>
      <c r="D126" s="224">
        <f>D127</f>
        <v>30423.119999999999</v>
      </c>
      <c r="E126" s="150">
        <f>E127</f>
        <v>30423.119999999999</v>
      </c>
    </row>
    <row r="127" spans="1:6" s="7" customFormat="1" ht="33" customHeight="1" x14ac:dyDescent="0.3">
      <c r="A127" s="149" t="s">
        <v>65</v>
      </c>
      <c r="B127" s="222"/>
      <c r="C127" s="223" t="s">
        <v>183</v>
      </c>
      <c r="D127" s="224">
        <v>30423.119999999999</v>
      </c>
      <c r="E127" s="150">
        <v>30423.119999999999</v>
      </c>
    </row>
    <row r="128" spans="1:6" s="7" customFormat="1" ht="92.25" customHeight="1" x14ac:dyDescent="0.3">
      <c r="A128" s="149" t="s">
        <v>421</v>
      </c>
      <c r="B128" s="222" t="s">
        <v>288</v>
      </c>
      <c r="C128" s="223"/>
      <c r="D128" s="224">
        <f>D129</f>
        <v>68261</v>
      </c>
      <c r="E128" s="150">
        <f>E129</f>
        <v>0</v>
      </c>
    </row>
    <row r="129" spans="1:5" s="7" customFormat="1" ht="33" customHeight="1" x14ac:dyDescent="0.3">
      <c r="A129" s="149" t="s">
        <v>65</v>
      </c>
      <c r="B129" s="153"/>
      <c r="C129" s="156" t="s">
        <v>289</v>
      </c>
      <c r="D129" s="154">
        <v>68261</v>
      </c>
      <c r="E129" s="150">
        <v>0</v>
      </c>
    </row>
    <row r="130" spans="1:5" x14ac:dyDescent="0.3">
      <c r="A130" s="155" t="s">
        <v>84</v>
      </c>
      <c r="B130" s="155"/>
      <c r="C130" s="146"/>
      <c r="D130" s="150">
        <f>D12+D25+D30+D31+D42+D51+D68+D76+D99+D97+D93+D84</f>
        <v>37682095</v>
      </c>
      <c r="E130" s="150">
        <f>E12+E25+E30+E31+E42+E51+E68+E76+E99+E84+E97</f>
        <v>26438272</v>
      </c>
    </row>
    <row r="131" spans="1:5" x14ac:dyDescent="0.3">
      <c r="A131" s="151" t="s">
        <v>230</v>
      </c>
      <c r="B131" s="151"/>
      <c r="C131" s="146"/>
      <c r="D131" s="145">
        <v>262500</v>
      </c>
      <c r="E131" s="150">
        <v>540250</v>
      </c>
    </row>
    <row r="132" spans="1:5" x14ac:dyDescent="0.3">
      <c r="A132" s="155" t="s">
        <v>128</v>
      </c>
      <c r="B132" s="155"/>
      <c r="C132" s="144"/>
      <c r="D132" s="147">
        <f>D130+D131</f>
        <v>37944595</v>
      </c>
      <c r="E132" s="150">
        <f>E130+E131</f>
        <v>26978522</v>
      </c>
    </row>
    <row r="133" spans="1:5" x14ac:dyDescent="0.3">
      <c r="A133" s="15"/>
      <c r="B133" s="22"/>
      <c r="C133" s="51"/>
      <c r="D133" s="40"/>
      <c r="E133" s="10"/>
    </row>
    <row r="134" spans="1:5" x14ac:dyDescent="0.3">
      <c r="A134" s="57"/>
      <c r="B134" s="51"/>
      <c r="C134" s="40"/>
      <c r="D134" s="51"/>
      <c r="E134" s="61"/>
    </row>
    <row r="135" spans="1:5" x14ac:dyDescent="0.3">
      <c r="A135" s="57"/>
      <c r="B135" s="51"/>
      <c r="C135" s="51"/>
      <c r="D135" s="51"/>
      <c r="E135" s="3"/>
    </row>
    <row r="136" spans="1:5" x14ac:dyDescent="0.3">
      <c r="A136" s="56"/>
      <c r="B136" s="55"/>
      <c r="C136" s="51"/>
      <c r="D136" s="55"/>
      <c r="E136" s="3"/>
    </row>
    <row r="137" spans="1:5" x14ac:dyDescent="0.3">
      <c r="A137" s="57"/>
      <c r="B137" s="51"/>
      <c r="C137" s="55"/>
      <c r="D137" s="51"/>
    </row>
    <row r="138" spans="1:5" x14ac:dyDescent="0.3">
      <c r="A138" s="15"/>
      <c r="B138" s="22"/>
      <c r="C138" s="51"/>
      <c r="D138" s="40"/>
    </row>
    <row r="139" spans="1:5" x14ac:dyDescent="0.3">
      <c r="A139" s="57"/>
      <c r="B139" s="51"/>
      <c r="C139" s="40"/>
      <c r="D139" s="51"/>
    </row>
    <row r="140" spans="1:5" x14ac:dyDescent="0.3">
      <c r="A140" s="57"/>
      <c r="B140" s="51"/>
      <c r="C140" s="51"/>
      <c r="D140" s="51"/>
    </row>
    <row r="141" spans="1:5" x14ac:dyDescent="0.3">
      <c r="A141" s="54"/>
      <c r="B141" s="55"/>
      <c r="C141" s="51"/>
      <c r="D141" s="55"/>
    </row>
    <row r="142" spans="1:5" x14ac:dyDescent="0.3">
      <c r="A142" s="15"/>
      <c r="B142" s="51"/>
      <c r="C142" s="55"/>
      <c r="D142" s="51"/>
    </row>
    <row r="143" spans="1:5" x14ac:dyDescent="0.3">
      <c r="A143" s="15"/>
      <c r="B143" s="51"/>
      <c r="C143" s="22"/>
      <c r="D143" s="51"/>
    </row>
    <row r="144" spans="1:5" x14ac:dyDescent="0.3">
      <c r="A144" s="15"/>
      <c r="B144" s="51"/>
      <c r="C144" s="22"/>
      <c r="D144" s="51"/>
    </row>
    <row r="145" spans="1:4" x14ac:dyDescent="0.3">
      <c r="A145" s="15"/>
      <c r="B145" s="51"/>
      <c r="C145" s="22"/>
      <c r="D145" s="51"/>
    </row>
    <row r="146" spans="1:4" x14ac:dyDescent="0.3">
      <c r="A146" s="15"/>
      <c r="B146" s="51"/>
      <c r="C146" s="22"/>
      <c r="D146" s="51"/>
    </row>
    <row r="147" spans="1:4" x14ac:dyDescent="0.3">
      <c r="A147" s="15"/>
      <c r="B147" s="51"/>
      <c r="C147" s="22"/>
      <c r="D147" s="51"/>
    </row>
    <row r="148" spans="1:4" x14ac:dyDescent="0.3">
      <c r="A148" s="15"/>
      <c r="B148" s="51"/>
      <c r="C148" s="22"/>
      <c r="D148" s="51"/>
    </row>
    <row r="149" spans="1:4" x14ac:dyDescent="0.3">
      <c r="A149" s="15"/>
      <c r="B149" s="51"/>
      <c r="C149" s="22"/>
      <c r="D149" s="51"/>
    </row>
    <row r="150" spans="1:4" x14ac:dyDescent="0.3">
      <c r="A150" s="15"/>
      <c r="B150" s="51"/>
      <c r="C150" s="22"/>
      <c r="D150" s="51"/>
    </row>
    <row r="151" spans="1:4" x14ac:dyDescent="0.3">
      <c r="A151" s="15"/>
      <c r="B151" s="51"/>
      <c r="C151" s="22"/>
      <c r="D151" s="51"/>
    </row>
    <row r="152" spans="1:4" x14ac:dyDescent="0.3">
      <c r="A152" s="15"/>
      <c r="B152" s="51"/>
      <c r="C152" s="22"/>
      <c r="D152" s="40"/>
    </row>
    <row r="153" spans="1:4" x14ac:dyDescent="0.3">
      <c r="A153" s="57"/>
      <c r="B153" s="51"/>
      <c r="C153" s="51"/>
      <c r="D153" s="51"/>
    </row>
    <row r="154" spans="1:4" x14ac:dyDescent="0.3">
      <c r="A154" s="57"/>
      <c r="B154" s="51"/>
      <c r="C154" s="51"/>
      <c r="D154" s="51"/>
    </row>
    <row r="155" spans="1:4" x14ac:dyDescent="0.3">
      <c r="A155" s="15"/>
      <c r="B155" s="51"/>
      <c r="C155" s="51"/>
      <c r="D155" s="51"/>
    </row>
    <row r="156" spans="1:4" x14ac:dyDescent="0.3">
      <c r="A156" s="15"/>
      <c r="B156" s="51"/>
      <c r="C156" s="22"/>
      <c r="D156" s="55"/>
    </row>
    <row r="157" spans="1:4" x14ac:dyDescent="0.3">
      <c r="A157" s="57"/>
      <c r="B157" s="51"/>
      <c r="C157" s="22"/>
      <c r="D157" s="51"/>
    </row>
    <row r="158" spans="1:4" x14ac:dyDescent="0.3">
      <c r="A158" s="56"/>
      <c r="B158" s="55"/>
      <c r="C158" s="51"/>
      <c r="D158" s="55"/>
    </row>
    <row r="159" spans="1:4" x14ac:dyDescent="0.3">
      <c r="A159" s="57"/>
      <c r="B159" s="51"/>
      <c r="C159" s="55"/>
      <c r="D159" s="51"/>
    </row>
    <row r="160" spans="1:4" x14ac:dyDescent="0.3">
      <c r="A160" s="15"/>
      <c r="B160" s="22"/>
      <c r="C160" s="51"/>
      <c r="D160" s="40"/>
    </row>
    <row r="161" spans="1:4" x14ac:dyDescent="0.3">
      <c r="A161" s="57"/>
      <c r="B161" s="51"/>
      <c r="C161" s="40"/>
      <c r="D161" s="51"/>
    </row>
    <row r="162" spans="1:4" x14ac:dyDescent="0.3">
      <c r="A162" s="57"/>
      <c r="B162" s="51"/>
      <c r="C162" s="51"/>
      <c r="D162" s="51"/>
    </row>
    <row r="163" spans="1:4" x14ac:dyDescent="0.3">
      <c r="A163" s="54"/>
      <c r="B163" s="54"/>
      <c r="C163" s="51"/>
      <c r="D163" s="58"/>
    </row>
    <row r="164" spans="1:4" x14ac:dyDescent="0.3">
      <c r="A164" s="49"/>
      <c r="B164" s="49"/>
      <c r="C164" s="55"/>
      <c r="D164" s="50"/>
    </row>
    <row r="165" spans="1:4" x14ac:dyDescent="0.3">
      <c r="A165" s="49"/>
      <c r="B165" s="49"/>
      <c r="C165" s="51"/>
      <c r="D165" s="51"/>
    </row>
    <row r="166" spans="1:4" x14ac:dyDescent="0.3">
      <c r="A166" s="49"/>
      <c r="B166" s="49"/>
      <c r="C166" s="51"/>
      <c r="D166" s="50"/>
    </row>
    <row r="167" spans="1:4" x14ac:dyDescent="0.3">
      <c r="A167" s="59"/>
      <c r="B167" s="59"/>
      <c r="C167" s="51"/>
      <c r="D167" s="60"/>
    </row>
    <row r="168" spans="1:4" x14ac:dyDescent="0.3">
      <c r="A168" s="52"/>
      <c r="B168" s="52"/>
      <c r="C168" s="62"/>
      <c r="D168" s="52"/>
    </row>
    <row r="169" spans="1:4" x14ac:dyDescent="0.3">
      <c r="A169" s="3"/>
      <c r="B169" s="3"/>
      <c r="C169" s="52"/>
      <c r="D169" s="3"/>
    </row>
    <row r="170" spans="1:4" x14ac:dyDescent="0.3">
      <c r="C170" s="3"/>
    </row>
  </sheetData>
  <mergeCells count="15">
    <mergeCell ref="A6:E6"/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'9'!Заголовки_для_печати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2021-11-24T06:06:21Z</cp:lastPrinted>
  <dcterms:created xsi:type="dcterms:W3CDTF">2004-12-15T11:07:42Z</dcterms:created>
  <dcterms:modified xsi:type="dcterms:W3CDTF">2021-11-24T11:01:05Z</dcterms:modified>
</cp:coreProperties>
</file>