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7"/>
  </bookViews>
  <sheets>
    <sheet name="1" sheetId="71" r:id="rId1"/>
    <sheet name="2" sheetId="113" r:id="rId2"/>
    <sheet name="3" sheetId="114" r:id="rId3"/>
    <sheet name="4" sheetId="123" r:id="rId4"/>
    <sheet name="5" sheetId="116" r:id="rId5"/>
    <sheet name="6" sheetId="117" r:id="rId6"/>
    <sheet name="7" sheetId="118" r:id="rId7"/>
    <sheet name="8" sheetId="124" r:id="rId8"/>
    <sheet name="9" sheetId="120" r:id="rId9"/>
    <sheet name="10" sheetId="60" r:id="rId10"/>
    <sheet name="11" sheetId="65" r:id="rId11"/>
    <sheet name="12" sheetId="121" r:id="rId12"/>
    <sheet name="13" sheetId="122"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54" i="124" l="1"/>
  <c r="D152" i="124"/>
  <c r="D150" i="124"/>
  <c r="D148" i="124"/>
  <c r="D146" i="124"/>
  <c r="D144" i="124"/>
  <c r="D142" i="124"/>
  <c r="D121" i="124" s="1"/>
  <c r="D140" i="124"/>
  <c r="D138" i="124"/>
  <c r="D136" i="124"/>
  <c r="D134" i="124"/>
  <c r="D130" i="124"/>
  <c r="D128" i="124"/>
  <c r="D125" i="124"/>
  <c r="D122" i="124"/>
  <c r="D119" i="124"/>
  <c r="D118" i="124"/>
  <c r="D117" i="124"/>
  <c r="D115" i="124"/>
  <c r="D114" i="124"/>
  <c r="D113" i="124"/>
  <c r="D111" i="124"/>
  <c r="D110" i="124" s="1"/>
  <c r="D109" i="124" s="1"/>
  <c r="D107" i="124"/>
  <c r="D106" i="124"/>
  <c r="D102" i="124" s="1"/>
  <c r="D101" i="124" s="1"/>
  <c r="D104" i="124"/>
  <c r="D103" i="124"/>
  <c r="D99" i="124"/>
  <c r="D97" i="124"/>
  <c r="D96" i="124"/>
  <c r="D94" i="124"/>
  <c r="D93" i="124" s="1"/>
  <c r="D91" i="124"/>
  <c r="D90" i="124"/>
  <c r="D88" i="124"/>
  <c r="D87" i="124" s="1"/>
  <c r="D85" i="124"/>
  <c r="D84" i="124"/>
  <c r="D80" i="124"/>
  <c r="D79" i="124"/>
  <c r="D77" i="124"/>
  <c r="D76" i="124" s="1"/>
  <c r="D72" i="124"/>
  <c r="D69" i="124" s="1"/>
  <c r="D70" i="124"/>
  <c r="D67" i="124"/>
  <c r="D65" i="124"/>
  <c r="D62" i="124" s="1"/>
  <c r="D61" i="124" s="1"/>
  <c r="D60" i="124" s="1"/>
  <c r="D63" i="124"/>
  <c r="D58" i="124"/>
  <c r="D57" i="124"/>
  <c r="D56" i="124"/>
  <c r="D54" i="124"/>
  <c r="D50" i="124" s="1"/>
  <c r="D48" i="124" s="1"/>
  <c r="D52" i="124"/>
  <c r="D51" i="124"/>
  <c r="D46" i="124"/>
  <c r="D45" i="124"/>
  <c r="D43" i="124"/>
  <c r="D42" i="124"/>
  <c r="D38" i="124" s="1"/>
  <c r="D37" i="124" s="1"/>
  <c r="D40" i="124"/>
  <c r="D39" i="124"/>
  <c r="D35" i="124"/>
  <c r="D33" i="124"/>
  <c r="D32" i="124"/>
  <c r="D31" i="124"/>
  <c r="D30" i="124" s="1"/>
  <c r="D28" i="124"/>
  <c r="D27" i="124"/>
  <c r="D26" i="124"/>
  <c r="D25" i="124" s="1"/>
  <c r="D23" i="124"/>
  <c r="D22" i="124"/>
  <c r="D21" i="124"/>
  <c r="D19" i="124"/>
  <c r="D18" i="124"/>
  <c r="D17" i="124"/>
  <c r="D15" i="124"/>
  <c r="D14" i="124" s="1"/>
  <c r="C39" i="123"/>
  <c r="C36" i="123"/>
  <c r="C32" i="123"/>
  <c r="C30" i="123"/>
  <c r="C27" i="123"/>
  <c r="C24" i="123"/>
  <c r="C19" i="123"/>
  <c r="C17" i="123"/>
  <c r="C13" i="123"/>
  <c r="C41" i="123" s="1"/>
  <c r="D83" i="124" l="1"/>
  <c r="D82" i="124" s="1"/>
  <c r="D13" i="124"/>
  <c r="D12" i="124" s="1"/>
  <c r="D75" i="124"/>
  <c r="D74" i="124" s="1"/>
  <c r="D156" i="124" l="1"/>
  <c r="D14" i="122" l="1"/>
  <c r="C14" i="122"/>
  <c r="D13" i="122"/>
  <c r="C13" i="122"/>
  <c r="D12" i="122"/>
  <c r="D15" i="122" s="1"/>
  <c r="C12" i="122"/>
  <c r="C15" i="122" s="1"/>
  <c r="C14" i="121"/>
  <c r="C13" i="121"/>
  <c r="C12" i="121"/>
  <c r="C15" i="121" s="1"/>
  <c r="D123" i="120"/>
  <c r="E121" i="120"/>
  <c r="D121" i="120"/>
  <c r="E119" i="120"/>
  <c r="D119" i="120"/>
  <c r="E117" i="120"/>
  <c r="D117" i="120"/>
  <c r="E115" i="120"/>
  <c r="D115" i="120"/>
  <c r="E111" i="120"/>
  <c r="D111" i="120"/>
  <c r="E109" i="120"/>
  <c r="D109" i="120"/>
  <c r="E106" i="120"/>
  <c r="E105" i="120" s="1"/>
  <c r="D106" i="120"/>
  <c r="D105" i="120" s="1"/>
  <c r="E103" i="120"/>
  <c r="E102" i="120" s="1"/>
  <c r="E101" i="120" s="1"/>
  <c r="D103" i="120"/>
  <c r="D102" i="120" s="1"/>
  <c r="D101" i="120" s="1"/>
  <c r="D99" i="120"/>
  <c r="D97" i="120"/>
  <c r="D95" i="120"/>
  <c r="D94" i="120"/>
  <c r="E92" i="120"/>
  <c r="E91" i="120" s="1"/>
  <c r="E90" i="120" s="1"/>
  <c r="E89" i="120" s="1"/>
  <c r="D92" i="120"/>
  <c r="D91" i="120"/>
  <c r="D90" i="120" s="1"/>
  <c r="D89" i="120" s="1"/>
  <c r="D87" i="120"/>
  <c r="D86" i="120" s="1"/>
  <c r="E84" i="120"/>
  <c r="E83" i="120" s="1"/>
  <c r="D84" i="120"/>
  <c r="D83" i="120" s="1"/>
  <c r="E81" i="120"/>
  <c r="E80" i="120" s="1"/>
  <c r="D81" i="120"/>
  <c r="D80" i="120" s="1"/>
  <c r="E78" i="120"/>
  <c r="D78" i="120"/>
  <c r="D77" i="120" s="1"/>
  <c r="E75" i="120"/>
  <c r="D75" i="120"/>
  <c r="D74" i="120" s="1"/>
  <c r="E74" i="120"/>
  <c r="E73" i="120" s="1"/>
  <c r="E72" i="120" s="1"/>
  <c r="E70" i="120"/>
  <c r="D70" i="120"/>
  <c r="D69" i="120" s="1"/>
  <c r="E69" i="120"/>
  <c r="E67" i="120"/>
  <c r="D67" i="120"/>
  <c r="E66" i="120"/>
  <c r="E65" i="120" s="1"/>
  <c r="E64" i="120" s="1"/>
  <c r="D66" i="120"/>
  <c r="D65" i="120" s="1"/>
  <c r="D64" i="120" s="1"/>
  <c r="E60" i="120"/>
  <c r="D60" i="120"/>
  <c r="E59" i="120"/>
  <c r="E58" i="120" s="1"/>
  <c r="E57" i="120" s="1"/>
  <c r="D59" i="120"/>
  <c r="D58" i="120" s="1"/>
  <c r="D57" i="120" s="1"/>
  <c r="E55" i="120"/>
  <c r="D55" i="120"/>
  <c r="E54" i="120"/>
  <c r="E53" i="120" s="1"/>
  <c r="D54" i="120"/>
  <c r="D53" i="120" s="1"/>
  <c r="E51" i="120"/>
  <c r="E50" i="120" s="1"/>
  <c r="E49" i="120" s="1"/>
  <c r="E47" i="120" s="1"/>
  <c r="D51" i="120"/>
  <c r="D50" i="120" s="1"/>
  <c r="D49" i="120" s="1"/>
  <c r="D47" i="120" s="1"/>
  <c r="E45" i="120"/>
  <c r="E44" i="120" s="1"/>
  <c r="D45" i="120"/>
  <c r="D44" i="120" s="1"/>
  <c r="E42" i="120"/>
  <c r="E41" i="120" s="1"/>
  <c r="D42" i="120"/>
  <c r="D41" i="120" s="1"/>
  <c r="D37" i="120" s="1"/>
  <c r="D36" i="120" s="1"/>
  <c r="E38" i="120"/>
  <c r="D38" i="120"/>
  <c r="E34" i="120"/>
  <c r="D34" i="120"/>
  <c r="E32" i="120"/>
  <c r="E31" i="120" s="1"/>
  <c r="D32" i="120"/>
  <c r="D31" i="120" s="1"/>
  <c r="E30" i="120"/>
  <c r="E29" i="120" s="1"/>
  <c r="D30" i="120"/>
  <c r="D29" i="120" s="1"/>
  <c r="E27" i="120"/>
  <c r="E26" i="120" s="1"/>
  <c r="E25" i="120" s="1"/>
  <c r="E24" i="120" s="1"/>
  <c r="D27" i="120"/>
  <c r="D26" i="120" s="1"/>
  <c r="D25" i="120" s="1"/>
  <c r="D24" i="120" s="1"/>
  <c r="E22" i="120"/>
  <c r="E21" i="120" s="1"/>
  <c r="D22" i="120"/>
  <c r="D21" i="120" s="1"/>
  <c r="D20" i="120" s="1"/>
  <c r="E20" i="120"/>
  <c r="E18" i="120"/>
  <c r="D18" i="120"/>
  <c r="D17" i="120"/>
  <c r="D16" i="120" s="1"/>
  <c r="E16" i="120"/>
  <c r="E14" i="120"/>
  <c r="D14" i="120"/>
  <c r="D13" i="120" s="1"/>
  <c r="E13" i="120"/>
  <c r="E12" i="120" s="1"/>
  <c r="D10" i="118"/>
  <c r="D11" i="118" s="1"/>
  <c r="C10" i="118"/>
  <c r="C11" i="118" s="1"/>
  <c r="C10" i="117"/>
  <c r="C11" i="117" s="1"/>
  <c r="D38" i="116"/>
  <c r="C38" i="116"/>
  <c r="D35" i="116"/>
  <c r="C35" i="116"/>
  <c r="C34" i="116"/>
  <c r="C33" i="116" s="1"/>
  <c r="D31" i="116"/>
  <c r="C31" i="116"/>
  <c r="D29" i="116"/>
  <c r="C29" i="116"/>
  <c r="D26" i="116"/>
  <c r="C26" i="116"/>
  <c r="D23" i="116"/>
  <c r="C23" i="116"/>
  <c r="D20" i="116"/>
  <c r="C20" i="116"/>
  <c r="D18" i="116"/>
  <c r="C18" i="116"/>
  <c r="D14" i="116"/>
  <c r="D40" i="116" s="1"/>
  <c r="D42" i="116" s="1"/>
  <c r="C14" i="116"/>
  <c r="C40" i="116" s="1"/>
  <c r="C42" i="116" s="1"/>
  <c r="D37" i="114"/>
  <c r="C37" i="114"/>
  <c r="D33" i="114"/>
  <c r="C33" i="114"/>
  <c r="D31" i="114"/>
  <c r="C31" i="114"/>
  <c r="C30" i="114" s="1"/>
  <c r="C29" i="114" s="1"/>
  <c r="D30" i="114"/>
  <c r="D29" i="114" s="1"/>
  <c r="D25" i="114"/>
  <c r="D22" i="114" s="1"/>
  <c r="C25" i="114"/>
  <c r="D23" i="114"/>
  <c r="C22" i="114"/>
  <c r="D20" i="114"/>
  <c r="C20" i="114"/>
  <c r="D16" i="114"/>
  <c r="D15" i="114" s="1"/>
  <c r="C16" i="114"/>
  <c r="C15" i="114" s="1"/>
  <c r="D13" i="114"/>
  <c r="D12" i="114" s="1"/>
  <c r="D40" i="114" s="1"/>
  <c r="C13" i="114"/>
  <c r="C41" i="113"/>
  <c r="C39" i="113"/>
  <c r="C34" i="113"/>
  <c r="C30" i="113" s="1"/>
  <c r="C29" i="113" s="1"/>
  <c r="C31" i="113"/>
  <c r="C25" i="113"/>
  <c r="C22" i="113" s="1"/>
  <c r="C23" i="113"/>
  <c r="C20" i="113"/>
  <c r="C16" i="113"/>
  <c r="C15" i="113" s="1"/>
  <c r="C12" i="113" s="1"/>
  <c r="C43" i="113" s="1"/>
  <c r="C13" i="113"/>
  <c r="E37" i="120" l="1"/>
  <c r="E36" i="120" s="1"/>
  <c r="E125" i="120"/>
  <c r="E127" i="120" s="1"/>
  <c r="D12" i="120"/>
  <c r="D125" i="120" s="1"/>
  <c r="D127" i="120" s="1"/>
  <c r="D73" i="120"/>
  <c r="D72" i="120" s="1"/>
  <c r="C12" i="114"/>
  <c r="C40" i="114" s="1"/>
  <c r="E21" i="65" l="1"/>
  <c r="D21" i="60"/>
  <c r="D21" i="65" l="1"/>
</calcChain>
</file>

<file path=xl/sharedStrings.xml><?xml version="1.0" encoding="utf-8"?>
<sst xmlns="http://schemas.openxmlformats.org/spreadsheetml/2006/main" count="937" uniqueCount="468">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</sst>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9" fillId="0" borderId="0" xfId="3" applyAlignment="1">
      <alignment horizontal="right"/>
    </xf>
    <xf numFmtId="0" fontId="3" fillId="0" borderId="0" xfId="0" applyFont="1" applyAlignment="1">
      <alignment horizontal="center"/>
    </xf>
    <xf numFmtId="0" fontId="2" fillId="2" borderId="0" xfId="0" applyFont="1" applyFill="1" applyBorder="1" applyAlignment="1">
      <alignment horizontal="center" vertical="center" wrapText="1"/>
    </xf>
    <xf numFmtId="0" fontId="2" fillId="0" borderId="0" xfId="0" applyFont="1" applyAlignment="1">
      <alignment horizontal="right"/>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63/&#1056;&#1052;&#1057;%20&#8470;463%20&#1086;&#1090;%2029.1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0/&#1056;&#1052;&#1057;%20&#8470;420%20&#1086;&#1090;%2014.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s>
    <sheetDataSet>
      <sheetData sheetId="0">
        <row r="43">
          <cell r="C43">
            <v>41452867.719999999</v>
          </cell>
        </row>
      </sheetData>
      <sheetData sheetId="1">
        <row r="40">
          <cell r="C40">
            <v>28617939</v>
          </cell>
        </row>
      </sheetData>
      <sheetData sheetId="2">
        <row r="41">
          <cell r="C41">
            <v>42802867.720000006</v>
          </cell>
        </row>
      </sheetData>
      <sheetData sheetId="3">
        <row r="42">
          <cell r="C42">
            <v>28617939</v>
          </cell>
          <cell r="D42">
            <v>19466218.999999996</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sheetData sheetId="1">
        <row r="39">
          <cell r="D39">
            <v>19466219</v>
          </cell>
        </row>
      </sheetData>
      <sheetData sheetId="2"/>
      <sheetData sheetId="3"/>
      <sheetData sheetId="4"/>
      <sheetData sheetId="5"/>
      <sheetData sheetId="6"/>
      <sheetData sheetId="7">
        <row r="123">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34" t="s">
        <v>452</v>
      </c>
    </row>
    <row r="8" spans="1:3" ht="15.75">
      <c r="A8" s="355" t="s">
        <v>156</v>
      </c>
      <c r="B8" s="355"/>
      <c r="C8" s="355"/>
    </row>
    <row r="9" spans="1:3" ht="44.25" customHeight="1">
      <c r="A9" s="351" t="s">
        <v>441</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414</v>
      </c>
      <c r="C15" s="244" t="s">
        <v>415</v>
      </c>
    </row>
    <row r="16" spans="1:3" ht="87" customHeight="1">
      <c r="A16" s="236">
        <v>850</v>
      </c>
      <c r="B16" s="245" t="s">
        <v>408</v>
      </c>
      <c r="C16" s="244" t="s">
        <v>409</v>
      </c>
    </row>
    <row r="17" spans="1:3" ht="53.25" customHeight="1">
      <c r="A17" s="236">
        <v>850</v>
      </c>
      <c r="B17" s="245" t="s">
        <v>417</v>
      </c>
      <c r="C17" s="244" t="s">
        <v>416</v>
      </c>
    </row>
    <row r="18" spans="1:3" ht="189">
      <c r="A18" s="236">
        <v>850</v>
      </c>
      <c r="B18" s="246" t="s">
        <v>418</v>
      </c>
      <c r="C18" s="244" t="s">
        <v>442</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413</v>
      </c>
      <c r="C21" s="244" t="s">
        <v>443</v>
      </c>
    </row>
    <row r="22" spans="1:3" ht="26.25" customHeight="1">
      <c r="A22" s="236">
        <v>850</v>
      </c>
      <c r="B22" s="246" t="s">
        <v>420</v>
      </c>
      <c r="C22" s="248" t="s">
        <v>419</v>
      </c>
    </row>
    <row r="23" spans="1:3" ht="78.75">
      <c r="A23" s="236">
        <v>850</v>
      </c>
      <c r="B23" s="249" t="s">
        <v>344</v>
      </c>
      <c r="C23" s="240" t="s">
        <v>167</v>
      </c>
    </row>
    <row r="24" spans="1:3" ht="103.5" customHeight="1">
      <c r="A24" s="236">
        <v>850</v>
      </c>
      <c r="B24" s="249" t="s">
        <v>405</v>
      </c>
      <c r="C24" s="240" t="s">
        <v>404</v>
      </c>
    </row>
    <row r="25" spans="1:3" ht="31.5">
      <c r="A25" s="236">
        <v>850</v>
      </c>
      <c r="B25" s="249" t="s">
        <v>352</v>
      </c>
      <c r="C25" s="240" t="s">
        <v>353</v>
      </c>
    </row>
    <row r="26" spans="1:3" ht="31.5">
      <c r="A26" s="236">
        <v>850</v>
      </c>
      <c r="B26" s="249" t="s">
        <v>345</v>
      </c>
      <c r="C26" s="240" t="s">
        <v>421</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403" t="s">
        <v>362</v>
      </c>
      <c r="C4" s="403"/>
      <c r="D4" s="403"/>
    </row>
    <row r="5" spans="2:4">
      <c r="B5" s="204" t="s">
        <v>155</v>
      </c>
      <c r="C5" s="370" t="s">
        <v>453</v>
      </c>
      <c r="D5" s="370"/>
    </row>
    <row r="6" spans="2:4">
      <c r="B6" s="375"/>
      <c r="C6" s="375"/>
      <c r="D6" s="375"/>
    </row>
    <row r="7" spans="2:4">
      <c r="B7" s="398" t="s">
        <v>135</v>
      </c>
      <c r="C7" s="398"/>
      <c r="D7" s="398"/>
    </row>
    <row r="8" spans="2:4">
      <c r="B8" s="399" t="s">
        <v>136</v>
      </c>
      <c r="C8" s="399"/>
      <c r="D8" s="399"/>
    </row>
    <row r="9" spans="2:4">
      <c r="B9" s="399" t="s">
        <v>137</v>
      </c>
      <c r="C9" s="400"/>
      <c r="D9" s="400"/>
    </row>
    <row r="10" spans="2:4">
      <c r="B10" s="399" t="s">
        <v>374</v>
      </c>
      <c r="C10" s="400"/>
      <c r="D10" s="400"/>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412</v>
      </c>
      <c r="D20" s="95">
        <v>3984.85</v>
      </c>
    </row>
    <row r="21" spans="2:4" ht="21.75" customHeight="1">
      <c r="B21" s="401" t="s">
        <v>52</v>
      </c>
      <c r="C21" s="402"/>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7" t="s">
        <v>362</v>
      </c>
      <c r="C4" s="407"/>
      <c r="D4" s="407"/>
      <c r="E4" s="407"/>
    </row>
    <row r="5" spans="1:5">
      <c r="A5" t="s">
        <v>155</v>
      </c>
      <c r="B5" s="215" t="s">
        <v>155</v>
      </c>
      <c r="C5" s="385" t="s">
        <v>453</v>
      </c>
      <c r="D5" s="385"/>
      <c r="E5" s="385"/>
    </row>
    <row r="6" spans="1:5">
      <c r="B6" s="406"/>
      <c r="C6" s="406"/>
      <c r="D6" s="406"/>
      <c r="E6" s="209"/>
    </row>
    <row r="7" spans="1:5" ht="16.5">
      <c r="B7" s="398" t="s">
        <v>135</v>
      </c>
      <c r="C7" s="398"/>
      <c r="D7" s="398"/>
      <c r="E7" s="210"/>
    </row>
    <row r="8" spans="1:5" ht="16.5">
      <c r="B8" s="399" t="s">
        <v>136</v>
      </c>
      <c r="C8" s="399"/>
      <c r="D8" s="399"/>
      <c r="E8" s="210"/>
    </row>
    <row r="9" spans="1:5" ht="16.5">
      <c r="B9" s="399" t="s">
        <v>137</v>
      </c>
      <c r="C9" s="400"/>
      <c r="D9" s="400"/>
      <c r="E9" s="210"/>
    </row>
    <row r="10" spans="1:5" ht="16.5">
      <c r="B10" s="399" t="s">
        <v>373</v>
      </c>
      <c r="C10" s="400"/>
      <c r="D10" s="400"/>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412</v>
      </c>
      <c r="D20" s="212">
        <v>3984.85</v>
      </c>
      <c r="E20" s="213">
        <v>0</v>
      </c>
    </row>
    <row r="21" spans="2:5" ht="21.75" customHeight="1">
      <c r="B21" s="404" t="s">
        <v>52</v>
      </c>
      <c r="C21" s="405"/>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5" sqref="B15"/>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464</v>
      </c>
      <c r="B1" s="370"/>
      <c r="C1" s="370"/>
    </row>
    <row r="2" spans="1:5">
      <c r="A2" s="370" t="s">
        <v>12</v>
      </c>
      <c r="B2" s="370"/>
      <c r="C2" s="370"/>
    </row>
    <row r="3" spans="1:5">
      <c r="A3" s="370" t="s">
        <v>17</v>
      </c>
      <c r="B3" s="370"/>
      <c r="C3" s="370"/>
    </row>
    <row r="4" spans="1:5">
      <c r="A4" s="370" t="s">
        <v>362</v>
      </c>
      <c r="B4" s="370"/>
      <c r="C4" s="370"/>
    </row>
    <row r="5" spans="1:5">
      <c r="A5" s="196" t="s">
        <v>155</v>
      </c>
      <c r="B5" s="370" t="s">
        <v>452</v>
      </c>
      <c r="C5" s="370"/>
      <c r="D5" s="343"/>
    </row>
    <row r="6" spans="1:5">
      <c r="C6" s="370"/>
      <c r="D6" s="370"/>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1350000.0000000075</v>
      </c>
      <c r="D12" s="89"/>
      <c r="E12" s="89"/>
    </row>
    <row r="13" spans="1:5" ht="35.25" customHeight="1">
      <c r="A13" s="8" t="s">
        <v>102</v>
      </c>
      <c r="B13" s="12" t="s">
        <v>19</v>
      </c>
      <c r="C13" s="96">
        <f>'[1]1'!C43</f>
        <v>41452867.719999999</v>
      </c>
      <c r="D13" s="90"/>
      <c r="E13" s="90"/>
    </row>
    <row r="14" spans="1:5" ht="32.25" customHeight="1">
      <c r="A14" s="8" t="s">
        <v>103</v>
      </c>
      <c r="B14" s="12" t="s">
        <v>25</v>
      </c>
      <c r="C14" s="96">
        <f>'[1]3'!C41</f>
        <v>42802867.720000006</v>
      </c>
      <c r="D14" s="90"/>
      <c r="E14" s="90"/>
    </row>
    <row r="15" spans="1:5" ht="18" customHeight="1">
      <c r="A15" s="9"/>
      <c r="B15" s="6" t="s">
        <v>104</v>
      </c>
      <c r="C15" s="97">
        <f>C12</f>
        <v>1350000.0000000075</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11" sqref="E11"/>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362</v>
      </c>
      <c r="B4" s="370"/>
      <c r="C4" s="370"/>
      <c r="D4" s="409"/>
    </row>
    <row r="5" spans="1:5" ht="16.5">
      <c r="A5" s="196" t="s">
        <v>155</v>
      </c>
      <c r="B5" s="410" t="s">
        <v>452</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31" t="s">
        <v>24</v>
      </c>
      <c r="C12" s="87">
        <f>C14-C13</f>
        <v>0</v>
      </c>
      <c r="D12" s="87">
        <f>D14-D13</f>
        <v>0</v>
      </c>
      <c r="E12" s="100"/>
    </row>
    <row r="13" spans="1:5" ht="39.75" customHeight="1">
      <c r="A13" s="8" t="s">
        <v>102</v>
      </c>
      <c r="B13" s="332" t="s">
        <v>19</v>
      </c>
      <c r="C13" s="96">
        <f>'[1]2'!C40</f>
        <v>28617939</v>
      </c>
      <c r="D13" s="96">
        <f>'[2]дох 21-22'!D39</f>
        <v>19466219</v>
      </c>
      <c r="E13" s="102"/>
    </row>
    <row r="14" spans="1:5" ht="48.75" customHeight="1">
      <c r="A14" s="8" t="s">
        <v>103</v>
      </c>
      <c r="B14" s="332" t="s">
        <v>25</v>
      </c>
      <c r="C14" s="96">
        <f>'[1]4'!C42</f>
        <v>28617939</v>
      </c>
      <c r="D14" s="96">
        <f>'[2]по виду расх 21-22'!E123</f>
        <v>19466219</v>
      </c>
      <c r="E14" s="102"/>
    </row>
    <row r="15" spans="1:5" ht="33" customHeight="1">
      <c r="A15" s="9"/>
      <c r="B15" s="333"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B2" sqref="B2:C2"/>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452</v>
      </c>
      <c r="C5" s="359"/>
    </row>
    <row r="6" spans="1:7">
      <c r="B6" s="339"/>
      <c r="C6" s="339"/>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423</v>
      </c>
      <c r="B17" s="277" t="s">
        <v>422</v>
      </c>
      <c r="C17" s="273">
        <v>1260000</v>
      </c>
      <c r="D17" s="274"/>
      <c r="E17" s="274"/>
      <c r="F17" s="278"/>
      <c r="G17" s="278"/>
    </row>
    <row r="18" spans="1:7" ht="152.25" customHeight="1">
      <c r="A18" s="272" t="s">
        <v>425</v>
      </c>
      <c r="B18" s="277" t="s">
        <v>424</v>
      </c>
      <c r="C18" s="273">
        <v>7000</v>
      </c>
      <c r="D18" s="274"/>
      <c r="E18" s="274"/>
      <c r="F18" s="278"/>
      <c r="G18" s="278"/>
    </row>
    <row r="19" spans="1:7" ht="142.5" customHeight="1">
      <c r="A19" s="272" t="s">
        <v>426</v>
      </c>
      <c r="B19" s="277" t="s">
        <v>427</v>
      </c>
      <c r="C19" s="273">
        <v>1670000</v>
      </c>
      <c r="D19" s="274"/>
      <c r="E19" s="274"/>
      <c r="F19" s="278"/>
      <c r="G19" s="278"/>
    </row>
    <row r="20" spans="1:7" ht="25.5" customHeight="1">
      <c r="A20" s="269" t="s">
        <v>313</v>
      </c>
      <c r="B20" s="279" t="s">
        <v>428</v>
      </c>
      <c r="C20" s="270">
        <f>C21</f>
        <v>1000</v>
      </c>
      <c r="D20" s="274"/>
      <c r="E20" s="274"/>
      <c r="F20" s="278"/>
      <c r="G20" s="278"/>
    </row>
    <row r="21" spans="1:7" ht="33.75" customHeight="1">
      <c r="A21" s="272" t="s">
        <v>429</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430</v>
      </c>
      <c r="C24" s="273">
        <v>773000</v>
      </c>
      <c r="D24" s="274"/>
      <c r="E24" s="274"/>
    </row>
    <row r="25" spans="1:7" ht="21.75" customHeight="1">
      <c r="A25" s="272" t="s">
        <v>267</v>
      </c>
      <c r="B25" s="272" t="s">
        <v>123</v>
      </c>
      <c r="C25" s="273">
        <f>C26+C27</f>
        <v>4381000</v>
      </c>
      <c r="D25" s="274"/>
      <c r="E25" s="274"/>
    </row>
    <row r="26" spans="1:7" ht="47.25" customHeight="1">
      <c r="A26" s="272" t="s">
        <v>268</v>
      </c>
      <c r="B26" s="277" t="s">
        <v>431</v>
      </c>
      <c r="C26" s="273">
        <v>3181000</v>
      </c>
      <c r="D26" s="274"/>
      <c r="E26" s="274"/>
    </row>
    <row r="27" spans="1:7" ht="51.75" customHeight="1">
      <c r="A27" s="272" t="s">
        <v>269</v>
      </c>
      <c r="B27" s="277" t="s">
        <v>432</v>
      </c>
      <c r="C27" s="273">
        <v>1200000</v>
      </c>
      <c r="D27" s="274"/>
      <c r="E27" s="274"/>
    </row>
    <row r="28" spans="1:7" ht="45.75" hidden="1" customHeight="1">
      <c r="A28" s="272"/>
      <c r="B28" s="277"/>
      <c r="C28" s="273"/>
      <c r="D28" s="274"/>
      <c r="E28" s="274"/>
    </row>
    <row r="29" spans="1:7" ht="18.75" customHeight="1">
      <c r="A29" s="266" t="s">
        <v>124</v>
      </c>
      <c r="B29" s="281" t="s">
        <v>125</v>
      </c>
      <c r="C29" s="267">
        <f>C30</f>
        <v>31957867.719999999</v>
      </c>
      <c r="D29" s="268"/>
      <c r="E29" s="268"/>
    </row>
    <row r="30" spans="1:7" ht="40.5" customHeight="1">
      <c r="A30" s="272" t="s">
        <v>126</v>
      </c>
      <c r="B30" s="277" t="s">
        <v>127</v>
      </c>
      <c r="C30" s="273">
        <f>C31+C34+C41+C39</f>
        <v>31957867.719999999</v>
      </c>
      <c r="D30" s="274"/>
      <c r="E30" s="274"/>
    </row>
    <row r="31" spans="1:7" ht="40.5" customHeight="1">
      <c r="A31" s="269" t="s">
        <v>433</v>
      </c>
      <c r="B31" s="275" t="s">
        <v>434</v>
      </c>
      <c r="C31" s="270">
        <f>C32+C33</f>
        <v>13346100</v>
      </c>
      <c r="D31" s="274"/>
      <c r="E31" s="274"/>
    </row>
    <row r="32" spans="1:7" ht="54.75" customHeight="1">
      <c r="A32" s="272" t="s">
        <v>436</v>
      </c>
      <c r="B32" s="277" t="s">
        <v>443</v>
      </c>
      <c r="C32" s="273">
        <v>12564000</v>
      </c>
      <c r="D32" s="274"/>
      <c r="E32" s="274"/>
    </row>
    <row r="33" spans="1:6" s="2" customFormat="1" ht="75.75" customHeight="1">
      <c r="A33" s="329" t="s">
        <v>465</v>
      </c>
      <c r="B33" s="12" t="s">
        <v>466</v>
      </c>
      <c r="C33" s="330">
        <v>782100</v>
      </c>
      <c r="D33" s="7"/>
      <c r="E33" s="7"/>
    </row>
    <row r="34" spans="1:6" ht="41.25" customHeight="1">
      <c r="A34" s="282" t="s">
        <v>398</v>
      </c>
      <c r="B34" s="275" t="s">
        <v>435</v>
      </c>
      <c r="C34" s="270">
        <f>C35+C36+C37+C38</f>
        <v>14306297</v>
      </c>
      <c r="D34" s="274"/>
      <c r="E34" s="274"/>
    </row>
    <row r="35" spans="1:6" ht="75" customHeight="1">
      <c r="A35" s="272" t="s">
        <v>397</v>
      </c>
      <c r="B35" s="277" t="s">
        <v>167</v>
      </c>
      <c r="C35" s="273">
        <v>5876339</v>
      </c>
      <c r="D35" s="274"/>
      <c r="E35" s="274"/>
      <c r="F35" s="259"/>
    </row>
    <row r="36" spans="1:6" ht="47.25" customHeight="1">
      <c r="A36" s="283" t="s">
        <v>399</v>
      </c>
      <c r="B36" s="277" t="s">
        <v>353</v>
      </c>
      <c r="C36" s="273">
        <v>1118298</v>
      </c>
      <c r="F36" s="259"/>
    </row>
    <row r="37" spans="1:6" s="2" customFormat="1" ht="75.75" customHeight="1">
      <c r="A37" s="329" t="s">
        <v>450</v>
      </c>
      <c r="B37" s="12" t="s">
        <v>451</v>
      </c>
      <c r="C37" s="330">
        <v>7287510</v>
      </c>
      <c r="D37" s="7"/>
      <c r="E37" s="7"/>
    </row>
    <row r="38" spans="1:6" s="2" customFormat="1" ht="42" customHeight="1">
      <c r="A38" s="283" t="s">
        <v>462</v>
      </c>
      <c r="B38" s="11" t="s">
        <v>463</v>
      </c>
      <c r="C38" s="330">
        <v>24150</v>
      </c>
      <c r="D38" s="7"/>
      <c r="E38" s="7"/>
    </row>
    <row r="39" spans="1:6" ht="41.25" customHeight="1">
      <c r="A39" s="269" t="s">
        <v>437</v>
      </c>
      <c r="B39" s="275" t="s">
        <v>438</v>
      </c>
      <c r="C39" s="270">
        <f>C40</f>
        <v>233531</v>
      </c>
      <c r="D39" s="274"/>
      <c r="E39" s="274"/>
      <c r="F39" s="259"/>
    </row>
    <row r="40" spans="1:6" ht="48.75" customHeight="1">
      <c r="A40" s="284" t="s">
        <v>396</v>
      </c>
      <c r="B40" s="277" t="s">
        <v>261</v>
      </c>
      <c r="C40" s="285">
        <v>233531</v>
      </c>
      <c r="F40" s="259"/>
    </row>
    <row r="41" spans="1:6" ht="23.25" customHeight="1">
      <c r="A41" s="269" t="s">
        <v>439</v>
      </c>
      <c r="B41" s="275" t="s">
        <v>131</v>
      </c>
      <c r="C41" s="270">
        <f>C42</f>
        <v>4071939.72</v>
      </c>
      <c r="D41" s="274"/>
      <c r="E41" s="274"/>
      <c r="F41" s="259"/>
    </row>
    <row r="42" spans="1:6" ht="88.5" customHeight="1">
      <c r="A42" s="286" t="s">
        <v>395</v>
      </c>
      <c r="B42" s="277" t="s">
        <v>168</v>
      </c>
      <c r="C42" s="287">
        <v>4071939.72</v>
      </c>
      <c r="D42" s="274"/>
      <c r="E42" s="274"/>
      <c r="F42" s="259"/>
    </row>
    <row r="43" spans="1:6" ht="20.25" customHeight="1">
      <c r="A43" s="357" t="s">
        <v>262</v>
      </c>
      <c r="B43" s="358"/>
      <c r="C43" s="270">
        <f>C12+C29</f>
        <v>41452867.719999999</v>
      </c>
      <c r="D43" s="288"/>
      <c r="E43" s="288"/>
      <c r="F43" s="259"/>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2" sqref="B2:D2"/>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362</v>
      </c>
      <c r="C4" s="364"/>
      <c r="D4" s="365"/>
    </row>
    <row r="5" spans="1:7">
      <c r="B5" s="363" t="s">
        <v>452</v>
      </c>
      <c r="C5" s="364"/>
      <c r="D5" s="365"/>
    </row>
    <row r="6" spans="1:7">
      <c r="A6" s="292" t="s">
        <v>155</v>
      </c>
      <c r="B6" s="340"/>
      <c r="C6" s="294"/>
    </row>
    <row r="7" spans="1:7">
      <c r="A7" s="360" t="s">
        <v>107</v>
      </c>
      <c r="B7" s="360"/>
      <c r="C7" s="360"/>
    </row>
    <row r="8" spans="1:7">
      <c r="A8" s="360" t="s">
        <v>364</v>
      </c>
      <c r="B8" s="360"/>
      <c r="C8" s="360"/>
    </row>
    <row r="9" spans="1:7">
      <c r="A9" s="360" t="s">
        <v>154</v>
      </c>
      <c r="B9" s="360"/>
      <c r="C9" s="360"/>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423</v>
      </c>
      <c r="B17" s="308" t="s">
        <v>422</v>
      </c>
      <c r="C17" s="306">
        <v>1340000</v>
      </c>
      <c r="D17" s="306">
        <v>1450000</v>
      </c>
      <c r="E17" s="307"/>
      <c r="F17" s="310"/>
      <c r="G17" s="310"/>
    </row>
    <row r="18" spans="1:7" ht="142.5" customHeight="1">
      <c r="A18" s="305" t="s">
        <v>425</v>
      </c>
      <c r="B18" s="308" t="s">
        <v>424</v>
      </c>
      <c r="C18" s="306">
        <v>7000</v>
      </c>
      <c r="D18" s="306">
        <v>8000</v>
      </c>
      <c r="E18" s="307"/>
      <c r="F18" s="310"/>
      <c r="G18" s="310"/>
    </row>
    <row r="19" spans="1:7" ht="124.5" customHeight="1">
      <c r="A19" s="305" t="s">
        <v>426</v>
      </c>
      <c r="B19" s="308" t="s">
        <v>427</v>
      </c>
      <c r="C19" s="306">
        <v>1735000</v>
      </c>
      <c r="D19" s="306">
        <v>1829000</v>
      </c>
      <c r="E19" s="307"/>
      <c r="F19" s="310"/>
      <c r="G19" s="310"/>
    </row>
    <row r="20" spans="1:7" s="259" customFormat="1" ht="25.5" customHeight="1">
      <c r="A20" s="302" t="s">
        <v>313</v>
      </c>
      <c r="B20" s="312" t="s">
        <v>428</v>
      </c>
      <c r="C20" s="313">
        <f>C21</f>
        <v>1000</v>
      </c>
      <c r="D20" s="314">
        <f>D21</f>
        <v>1000</v>
      </c>
      <c r="E20" s="274"/>
      <c r="F20" s="278"/>
      <c r="G20" s="278"/>
    </row>
    <row r="21" spans="1:7" s="259" customFormat="1" ht="33.75" customHeight="1">
      <c r="A21" s="302" t="s">
        <v>429</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430</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431</v>
      </c>
      <c r="C26" s="306">
        <v>5350000</v>
      </c>
      <c r="D26" s="306">
        <v>5400000</v>
      </c>
      <c r="E26" s="307"/>
    </row>
    <row r="27" spans="1:7" ht="63" customHeight="1">
      <c r="A27" s="305" t="s">
        <v>269</v>
      </c>
      <c r="B27" s="308" t="s">
        <v>432</v>
      </c>
      <c r="C27" s="306">
        <v>1309000</v>
      </c>
      <c r="D27" s="306">
        <v>1329000</v>
      </c>
      <c r="E27" s="307"/>
    </row>
    <row r="28" spans="1:7" ht="12.75" hidden="1" customHeight="1">
      <c r="A28" s="305"/>
      <c r="B28" s="311"/>
      <c r="C28" s="306"/>
      <c r="D28" s="303"/>
      <c r="E28" s="307"/>
    </row>
    <row r="29" spans="1:7" ht="18.75" customHeight="1">
      <c r="A29" s="299" t="s">
        <v>124</v>
      </c>
      <c r="B29" s="317" t="s">
        <v>125</v>
      </c>
      <c r="C29" s="300">
        <f>C30</f>
        <v>16889939</v>
      </c>
      <c r="D29" s="300">
        <f>D30</f>
        <v>7413219</v>
      </c>
      <c r="E29" s="301"/>
    </row>
    <row r="30" spans="1:7" ht="40.5" customHeight="1">
      <c r="A30" s="305" t="s">
        <v>126</v>
      </c>
      <c r="B30" s="308" t="s">
        <v>127</v>
      </c>
      <c r="C30" s="306">
        <f>C31+C33+C37</f>
        <v>16889939</v>
      </c>
      <c r="D30" s="306">
        <f>D31+D33+D37</f>
        <v>7413219</v>
      </c>
      <c r="E30" s="318"/>
    </row>
    <row r="31" spans="1:7" ht="40.5" customHeight="1">
      <c r="A31" s="302" t="s">
        <v>433</v>
      </c>
      <c r="B31" s="308" t="s">
        <v>434</v>
      </c>
      <c r="C31" s="306">
        <f>C32</f>
        <v>2123000</v>
      </c>
      <c r="D31" s="306">
        <f>D32</f>
        <v>0</v>
      </c>
      <c r="E31" s="318"/>
    </row>
    <row r="32" spans="1:7" ht="42" customHeight="1">
      <c r="A32" s="305" t="s">
        <v>436</v>
      </c>
      <c r="B32" s="311" t="s">
        <v>443</v>
      </c>
      <c r="C32" s="306">
        <v>2123000</v>
      </c>
      <c r="D32" s="306">
        <v>0</v>
      </c>
      <c r="E32" s="318"/>
    </row>
    <row r="33" spans="1:6" ht="44.25" customHeight="1">
      <c r="A33" s="319" t="s">
        <v>398</v>
      </c>
      <c r="B33" s="308" t="s">
        <v>128</v>
      </c>
      <c r="C33" s="306">
        <f>C34+C36+C35</f>
        <v>14557669</v>
      </c>
      <c r="D33" s="306">
        <f>D34+D36</f>
        <v>7190885</v>
      </c>
      <c r="E33" s="318"/>
    </row>
    <row r="34" spans="1:6" ht="84.75" customHeight="1">
      <c r="A34" s="305" t="s">
        <v>397</v>
      </c>
      <c r="B34" s="308" t="s">
        <v>167</v>
      </c>
      <c r="C34" s="306">
        <v>5876339</v>
      </c>
      <c r="D34" s="306">
        <v>5876339</v>
      </c>
      <c r="E34" s="318"/>
      <c r="F34" s="292"/>
    </row>
    <row r="35" spans="1:6" ht="84.75" customHeight="1">
      <c r="A35" s="305" t="s">
        <v>450</v>
      </c>
      <c r="B35" s="308" t="s">
        <v>451</v>
      </c>
      <c r="C35" s="306">
        <v>7406322</v>
      </c>
      <c r="D35" s="306">
        <v>0</v>
      </c>
      <c r="E35" s="318"/>
      <c r="F35" s="292"/>
    </row>
    <row r="36" spans="1:6" s="259" customFormat="1" ht="57" customHeight="1">
      <c r="A36" s="320" t="s">
        <v>399</v>
      </c>
      <c r="B36" s="308" t="s">
        <v>353</v>
      </c>
      <c r="C36" s="313">
        <v>1275008</v>
      </c>
      <c r="D36" s="314">
        <v>1314546</v>
      </c>
    </row>
    <row r="37" spans="1:6" ht="42" customHeight="1">
      <c r="A37" s="305" t="s">
        <v>440</v>
      </c>
      <c r="B37" s="321" t="s">
        <v>438</v>
      </c>
      <c r="C37" s="303">
        <f>C38</f>
        <v>209270</v>
      </c>
      <c r="D37" s="303">
        <f>D38</f>
        <v>222334</v>
      </c>
      <c r="E37" s="318"/>
      <c r="F37" s="292"/>
    </row>
    <row r="38" spans="1:6" s="259" customFormat="1" ht="66" customHeight="1">
      <c r="A38" s="322" t="s">
        <v>396</v>
      </c>
      <c r="B38" s="308" t="s">
        <v>261</v>
      </c>
      <c r="C38" s="323">
        <v>209270</v>
      </c>
      <c r="D38" s="314">
        <v>222334</v>
      </c>
    </row>
    <row r="39" spans="1:6" ht="89.25" hidden="1" customHeight="1">
      <c r="A39" s="305" t="s">
        <v>129</v>
      </c>
      <c r="B39" s="311" t="s">
        <v>130</v>
      </c>
      <c r="C39" s="306"/>
      <c r="D39" s="306"/>
      <c r="E39" s="318"/>
      <c r="F39" s="292"/>
    </row>
    <row r="40" spans="1:6" ht="15.75" customHeight="1">
      <c r="A40" s="361" t="s">
        <v>96</v>
      </c>
      <c r="B40" s="362"/>
      <c r="C40" s="303">
        <f>C12+C29</f>
        <v>28617939</v>
      </c>
      <c r="D40" s="303">
        <f>D12+D29</f>
        <v>19466219</v>
      </c>
      <c r="E40" s="324"/>
      <c r="F40" s="292"/>
    </row>
  </sheetData>
  <mergeCells count="9">
    <mergeCell ref="A8:C8"/>
    <mergeCell ref="A9:C9"/>
    <mergeCell ref="A40:B40"/>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3" activePane="bottomLeft" state="frozen"/>
      <selection pane="bottomLeft" activeCell="B5" sqref="B5:C5"/>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362</v>
      </c>
      <c r="C4" s="370"/>
    </row>
    <row r="5" spans="1:5">
      <c r="A5" s="2" t="s">
        <v>155</v>
      </c>
      <c r="B5" s="370" t="s">
        <v>452</v>
      </c>
      <c r="C5" s="370"/>
    </row>
    <row r="7" spans="1:5">
      <c r="A7" s="366" t="s">
        <v>366</v>
      </c>
      <c r="B7" s="366"/>
      <c r="C7" s="366"/>
    </row>
    <row r="8" spans="1:5">
      <c r="A8" s="366" t="s">
        <v>22</v>
      </c>
      <c r="B8" s="366"/>
      <c r="C8" s="366"/>
    </row>
    <row r="9" spans="1:5">
      <c r="A9" s="366" t="s">
        <v>0</v>
      </c>
      <c r="B9" s="366"/>
      <c r="C9" s="366"/>
    </row>
    <row r="11" spans="1:5" ht="13.5" customHeight="1">
      <c r="A11" s="71"/>
      <c r="B11" s="71"/>
      <c r="C11" s="367" t="s">
        <v>316</v>
      </c>
      <c r="D11" s="369"/>
      <c r="E11" s="369"/>
    </row>
    <row r="12" spans="1:5" ht="21.75" customHeight="1">
      <c r="A12" s="72" t="s">
        <v>1</v>
      </c>
      <c r="B12" s="72" t="s">
        <v>2</v>
      </c>
      <c r="C12" s="368"/>
      <c r="D12" s="369"/>
      <c r="E12" s="369"/>
    </row>
    <row r="13" spans="1:5" ht="18" customHeight="1">
      <c r="A13" s="73" t="s">
        <v>9</v>
      </c>
      <c r="B13" s="74" t="s">
        <v>3</v>
      </c>
      <c r="C13" s="75">
        <f>C14+C16+C15</f>
        <v>6886170.4700000007</v>
      </c>
      <c r="D13" s="135"/>
      <c r="E13" s="135"/>
    </row>
    <row r="14" spans="1:5" ht="50.25" customHeight="1">
      <c r="A14" s="78" t="s">
        <v>10</v>
      </c>
      <c r="B14" s="79" t="s">
        <v>23</v>
      </c>
      <c r="C14" s="77">
        <v>5702544.3600000003</v>
      </c>
      <c r="D14" s="136"/>
      <c r="E14" s="136"/>
    </row>
    <row r="15" spans="1:5" ht="24" customHeight="1">
      <c r="A15" s="78" t="s">
        <v>277</v>
      </c>
      <c r="B15" s="79" t="s">
        <v>278</v>
      </c>
      <c r="C15" s="77">
        <v>200000</v>
      </c>
      <c r="D15" s="136"/>
      <c r="E15" s="136"/>
    </row>
    <row r="16" spans="1:5" ht="22.5" customHeight="1">
      <c r="A16" s="78" t="s">
        <v>48</v>
      </c>
      <c r="B16" s="79" t="s">
        <v>49</v>
      </c>
      <c r="C16" s="77">
        <v>983626.11</v>
      </c>
      <c r="D16" s="136"/>
      <c r="E16" s="136"/>
    </row>
    <row r="17" spans="1:5" ht="18" customHeight="1">
      <c r="A17" s="80" t="s">
        <v>270</v>
      </c>
      <c r="B17" s="188" t="s">
        <v>272</v>
      </c>
      <c r="C17" s="75">
        <f>C18</f>
        <v>233531</v>
      </c>
      <c r="D17" s="136"/>
      <c r="E17" s="136"/>
    </row>
    <row r="18" spans="1:5" ht="20.25" customHeight="1">
      <c r="A18" s="78" t="s">
        <v>271</v>
      </c>
      <c r="B18" s="79" t="s">
        <v>273</v>
      </c>
      <c r="C18" s="77">
        <v>233531</v>
      </c>
      <c r="D18" s="136"/>
      <c r="E18" s="136"/>
    </row>
    <row r="19" spans="1:5" ht="30.75" customHeight="1">
      <c r="A19" s="80" t="s">
        <v>13</v>
      </c>
      <c r="B19" s="81" t="s">
        <v>14</v>
      </c>
      <c r="C19" s="75">
        <f>C22+C23</f>
        <v>476600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466600</v>
      </c>
      <c r="D22" s="7"/>
      <c r="E22" s="7"/>
    </row>
    <row r="23" spans="1:5" ht="32.25" customHeight="1">
      <c r="A23" s="84" t="s">
        <v>97</v>
      </c>
      <c r="B23" s="50" t="s">
        <v>98</v>
      </c>
      <c r="C23" s="77">
        <v>10000</v>
      </c>
      <c r="D23" s="7"/>
      <c r="E23" s="7"/>
    </row>
    <row r="24" spans="1:5">
      <c r="A24" s="82" t="s">
        <v>28</v>
      </c>
      <c r="B24" s="83" t="s">
        <v>38</v>
      </c>
      <c r="C24" s="75">
        <f>C25+C26</f>
        <v>19069468.950000003</v>
      </c>
      <c r="D24" s="7"/>
      <c r="E24" s="7"/>
    </row>
    <row r="25" spans="1:5" ht="18" customHeight="1">
      <c r="A25" s="84" t="s">
        <v>46</v>
      </c>
      <c r="B25" s="76" t="s">
        <v>47</v>
      </c>
      <c r="C25" s="77">
        <v>18663719.530000001</v>
      </c>
      <c r="D25" s="7"/>
      <c r="E25" s="7"/>
    </row>
    <row r="26" spans="1:5" ht="18" customHeight="1">
      <c r="A26" s="84" t="s">
        <v>293</v>
      </c>
      <c r="B26" s="76" t="s">
        <v>294</v>
      </c>
      <c r="C26" s="77">
        <v>405749.42</v>
      </c>
      <c r="D26" s="7"/>
      <c r="E26" s="7"/>
    </row>
    <row r="27" spans="1:5">
      <c r="A27" s="82" t="s">
        <v>11</v>
      </c>
      <c r="B27" s="83" t="s">
        <v>4</v>
      </c>
      <c r="C27" s="75">
        <f>C28+C29</f>
        <v>13499112.41</v>
      </c>
      <c r="D27" s="135"/>
      <c r="E27" s="135"/>
    </row>
    <row r="28" spans="1:5" ht="18" customHeight="1">
      <c r="A28" s="84" t="s">
        <v>27</v>
      </c>
      <c r="B28" s="85" t="s">
        <v>26</v>
      </c>
      <c r="C28" s="77">
        <v>6347.02</v>
      </c>
      <c r="D28" s="135"/>
      <c r="E28" s="135"/>
    </row>
    <row r="29" spans="1:5" ht="18.75" customHeight="1">
      <c r="A29" s="84" t="s">
        <v>20</v>
      </c>
      <c r="B29" s="85" t="s">
        <v>21</v>
      </c>
      <c r="C29" s="77">
        <v>13492765.390000001</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1452414</v>
      </c>
      <c r="D36" s="7"/>
      <c r="E36" s="7"/>
    </row>
    <row r="37" spans="1:5" ht="18" customHeight="1">
      <c r="A37" s="84" t="s">
        <v>169</v>
      </c>
      <c r="B37" s="25" t="s">
        <v>170</v>
      </c>
      <c r="C37" s="77">
        <v>33096.839999999997</v>
      </c>
      <c r="D37" s="7"/>
      <c r="E37" s="7"/>
    </row>
    <row r="38" spans="1:5" ht="18" customHeight="1">
      <c r="A38" s="84" t="s">
        <v>44</v>
      </c>
      <c r="B38" s="107" t="s">
        <v>42</v>
      </c>
      <c r="C38" s="77">
        <v>1419317.16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42802867.719999999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1" sqref="B1:D1"/>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5"/>
    </row>
    <row r="2" spans="1:5">
      <c r="B2" s="370" t="s">
        <v>12</v>
      </c>
      <c r="C2" s="370"/>
      <c r="D2" s="375"/>
    </row>
    <row r="3" spans="1:5">
      <c r="B3" s="370" t="s">
        <v>17</v>
      </c>
      <c r="C3" s="370"/>
      <c r="D3" s="375"/>
    </row>
    <row r="4" spans="1:5">
      <c r="B4" s="370" t="s">
        <v>362</v>
      </c>
      <c r="C4" s="370"/>
      <c r="D4" s="375"/>
    </row>
    <row r="5" spans="1:5" ht="15.75" customHeight="1">
      <c r="B5" s="370" t="s">
        <v>452</v>
      </c>
      <c r="C5" s="370"/>
      <c r="D5" s="375"/>
    </row>
    <row r="6" spans="1:5" ht="1.5" customHeight="1">
      <c r="A6" s="2" t="s">
        <v>312</v>
      </c>
    </row>
    <row r="7" spans="1:5">
      <c r="A7" s="366" t="s">
        <v>148</v>
      </c>
      <c r="B7" s="366"/>
      <c r="C7" s="366"/>
    </row>
    <row r="8" spans="1:5">
      <c r="A8" s="341"/>
      <c r="B8" s="341" t="s">
        <v>379</v>
      </c>
      <c r="C8" s="341"/>
    </row>
    <row r="9" spans="1:5">
      <c r="A9" s="366" t="s">
        <v>22</v>
      </c>
      <c r="B9" s="366"/>
      <c r="C9" s="366"/>
    </row>
    <row r="10" spans="1:5" ht="14.25" customHeight="1">
      <c r="A10" s="366" t="s">
        <v>0</v>
      </c>
      <c r="B10" s="366"/>
      <c r="C10" s="366"/>
    </row>
    <row r="11" spans="1:5" ht="8.25" hidden="1" customHeight="1"/>
    <row r="12" spans="1:5" ht="13.5" customHeight="1">
      <c r="A12" s="148"/>
      <c r="B12" s="148"/>
      <c r="C12" s="371" t="s">
        <v>325</v>
      </c>
      <c r="D12" s="371" t="s">
        <v>367</v>
      </c>
      <c r="E12" s="369"/>
    </row>
    <row r="13" spans="1:5" ht="15.75" customHeight="1">
      <c r="A13" s="149" t="s">
        <v>1</v>
      </c>
      <c r="B13" s="149" t="s">
        <v>2</v>
      </c>
      <c r="C13" s="372"/>
      <c r="D13" s="372"/>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11576754.470000001</v>
      </c>
      <c r="D23" s="75">
        <f>D24+D25</f>
        <v>9595103.5700000003</v>
      </c>
      <c r="E23" s="7"/>
    </row>
    <row r="24" spans="1:5">
      <c r="A24" s="84" t="s">
        <v>46</v>
      </c>
      <c r="B24" s="76" t="s">
        <v>47</v>
      </c>
      <c r="C24" s="77">
        <v>11171005.050000001</v>
      </c>
      <c r="D24" s="118">
        <v>9193339</v>
      </c>
      <c r="E24" s="7"/>
    </row>
    <row r="25" spans="1:5" ht="18" customHeight="1">
      <c r="A25" s="84" t="s">
        <v>293</v>
      </c>
      <c r="B25" s="76" t="s">
        <v>294</v>
      </c>
      <c r="C25" s="77">
        <v>405749.42</v>
      </c>
      <c r="D25" s="118">
        <v>401764.57</v>
      </c>
      <c r="E25" s="7"/>
    </row>
    <row r="26" spans="1:5">
      <c r="A26" s="82" t="s">
        <v>11</v>
      </c>
      <c r="B26" s="83" t="s">
        <v>4</v>
      </c>
      <c r="C26" s="75">
        <f>C27+C28</f>
        <v>7647655.9500000002</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7295655.9500000002</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3" t="s">
        <v>52</v>
      </c>
      <c r="B40" s="374"/>
      <c r="C40" s="87">
        <f>C14+C20+C23+C26+C29+C31+C38+C35+C18</f>
        <v>28342139</v>
      </c>
      <c r="D40" s="87">
        <f>D14+D20+D23+D26+D29+D31+D38+D35+D18</f>
        <v>18901118.999999996</v>
      </c>
      <c r="E40" s="89"/>
    </row>
    <row r="41" spans="1:5" ht="18.75" customHeight="1">
      <c r="A41" s="376" t="s">
        <v>147</v>
      </c>
      <c r="B41" s="377"/>
      <c r="C41" s="141">
        <v>275800</v>
      </c>
      <c r="D41" s="141">
        <v>565100</v>
      </c>
    </row>
    <row r="42" spans="1:5" ht="19.5" customHeight="1">
      <c r="A42" s="378" t="s">
        <v>146</v>
      </c>
      <c r="B42" s="379"/>
      <c r="C42" s="141">
        <f>C40+C41</f>
        <v>28617939</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2" sqref="B2:E2"/>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5"/>
    </row>
    <row r="2" spans="1:8">
      <c r="B2" s="370" t="s">
        <v>12</v>
      </c>
      <c r="C2" s="375"/>
      <c r="D2" s="375"/>
      <c r="E2" s="375"/>
      <c r="F2" s="370"/>
      <c r="G2" s="370"/>
      <c r="H2" s="375"/>
    </row>
    <row r="3" spans="1:8">
      <c r="B3" s="370" t="s">
        <v>17</v>
      </c>
      <c r="C3" s="375"/>
      <c r="D3" s="375"/>
      <c r="E3" s="375"/>
      <c r="F3" s="370"/>
      <c r="G3" s="370"/>
      <c r="H3" s="375"/>
    </row>
    <row r="4" spans="1:8">
      <c r="B4" s="370" t="s">
        <v>362</v>
      </c>
      <c r="C4" s="375"/>
      <c r="D4" s="375"/>
      <c r="E4" s="375"/>
      <c r="F4" s="370"/>
      <c r="G4" s="370"/>
      <c r="H4" s="375"/>
    </row>
    <row r="5" spans="1:8">
      <c r="B5" s="370" t="s">
        <v>452</v>
      </c>
      <c r="C5" s="375"/>
      <c r="D5" s="375"/>
      <c r="E5" s="375"/>
      <c r="F5" s="370"/>
      <c r="G5" s="370"/>
      <c r="H5" s="375"/>
    </row>
    <row r="7" spans="1:8" ht="30.75" customHeight="1">
      <c r="A7" s="381" t="s">
        <v>368</v>
      </c>
      <c r="B7" s="381"/>
      <c r="C7" s="381"/>
      <c r="D7" s="381"/>
      <c r="E7" s="381"/>
    </row>
    <row r="9" spans="1:8" ht="36" customHeight="1">
      <c r="A9" s="13" t="s">
        <v>134</v>
      </c>
      <c r="B9" s="3" t="s">
        <v>133</v>
      </c>
      <c r="C9" s="3" t="s">
        <v>317</v>
      </c>
    </row>
    <row r="10" spans="1:8" ht="27" customHeight="1">
      <c r="A10" s="13">
        <v>850</v>
      </c>
      <c r="B10" s="13" t="s">
        <v>132</v>
      </c>
      <c r="C10" s="98">
        <f>'[1]3'!C41</f>
        <v>42802867.720000006</v>
      </c>
    </row>
    <row r="11" spans="1:8" ht="21.75" customHeight="1">
      <c r="A11" s="380" t="s">
        <v>52</v>
      </c>
      <c r="B11" s="380"/>
      <c r="C11" s="99">
        <f>C10</f>
        <v>42802867.720000006</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44"/>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452</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'[1]4'!C42</f>
        <v>28617939</v>
      </c>
      <c r="D10" s="189">
        <f>'[1]4'!D42</f>
        <v>19466218.999999996</v>
      </c>
    </row>
    <row r="11" spans="1:8" ht="21.75" customHeight="1">
      <c r="A11" s="382" t="s">
        <v>52</v>
      </c>
      <c r="B11" s="382"/>
      <c r="C11" s="190">
        <f>C10</f>
        <v>28617939</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52" activePane="bottomLeft" state="frozen"/>
      <selection pane="bottomLeft" activeCell="D10" sqref="D10:D1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362</v>
      </c>
      <c r="B4" s="370"/>
      <c r="C4" s="370"/>
      <c r="D4" s="370"/>
    </row>
    <row r="5" spans="1:8">
      <c r="A5" s="370"/>
      <c r="B5" s="370"/>
      <c r="C5" s="370" t="s">
        <v>452</v>
      </c>
      <c r="D5" s="370"/>
    </row>
    <row r="6" spans="1:8" ht="7.5" customHeight="1">
      <c r="A6" s="194"/>
    </row>
    <row r="7" spans="1:8">
      <c r="A7" s="381" t="s">
        <v>376</v>
      </c>
      <c r="B7" s="381"/>
      <c r="C7" s="381"/>
      <c r="D7" s="381"/>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467</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6347.02</v>
      </c>
      <c r="E30" s="41"/>
    </row>
    <row r="31" spans="1:5" ht="111" customHeight="1">
      <c r="A31" s="154" t="s">
        <v>444</v>
      </c>
      <c r="B31" s="19" t="s">
        <v>183</v>
      </c>
      <c r="C31" s="19"/>
      <c r="D31" s="45">
        <f>D32+D35</f>
        <v>6347.02</v>
      </c>
      <c r="E31" s="46"/>
    </row>
    <row r="32" spans="1:5" ht="58.5" customHeight="1">
      <c r="A32" s="155" t="s">
        <v>188</v>
      </c>
      <c r="B32" s="18" t="s">
        <v>189</v>
      </c>
      <c r="C32" s="19"/>
      <c r="D32" s="45">
        <f>D33</f>
        <v>4347.0200000000004</v>
      </c>
      <c r="E32" s="46"/>
    </row>
    <row r="33" spans="1:5" ht="49.5" customHeight="1">
      <c r="A33" s="11" t="s">
        <v>247</v>
      </c>
      <c r="B33" s="17" t="s">
        <v>182</v>
      </c>
      <c r="C33" s="43"/>
      <c r="D33" s="44">
        <f>D34</f>
        <v>4347.0200000000004</v>
      </c>
      <c r="E33" s="36"/>
    </row>
    <row r="34" spans="1:5" ht="25.5" customHeight="1">
      <c r="A34" s="156" t="s">
        <v>73</v>
      </c>
      <c r="B34" s="23"/>
      <c r="C34" s="38">
        <v>200</v>
      </c>
      <c r="D34" s="48">
        <v>4347.0200000000004</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520481.51</v>
      </c>
      <c r="E37" s="41"/>
    </row>
    <row r="38" spans="1:5" ht="68.25" customHeight="1">
      <c r="A38" s="158" t="s">
        <v>67</v>
      </c>
      <c r="B38" s="21" t="s">
        <v>191</v>
      </c>
      <c r="C38" s="42"/>
      <c r="D38" s="40">
        <f>D42+D45+D40</f>
        <v>520481.51</v>
      </c>
      <c r="E38" s="34"/>
    </row>
    <row r="39" spans="1:5" ht="66" customHeight="1">
      <c r="A39" s="159" t="s">
        <v>329</v>
      </c>
      <c r="B39" s="22" t="s">
        <v>330</v>
      </c>
      <c r="C39" s="42"/>
      <c r="D39" s="40">
        <f>D40</f>
        <v>115000</v>
      </c>
      <c r="E39" s="36"/>
    </row>
    <row r="40" spans="1:5" ht="37.5" customHeight="1">
      <c r="A40" s="159" t="s">
        <v>259</v>
      </c>
      <c r="B40" s="22" t="s">
        <v>331</v>
      </c>
      <c r="C40" s="42"/>
      <c r="D40" s="40">
        <f>D41</f>
        <v>115000</v>
      </c>
      <c r="E40" s="36"/>
    </row>
    <row r="41" spans="1:5" ht="32.25" customHeight="1">
      <c r="A41" s="156" t="s">
        <v>72</v>
      </c>
      <c r="B41" s="21"/>
      <c r="C41" s="42" t="s">
        <v>165</v>
      </c>
      <c r="D41" s="40">
        <v>115000</v>
      </c>
      <c r="E41" s="36"/>
    </row>
    <row r="42" spans="1:5" ht="93" customHeight="1">
      <c r="A42" s="151" t="s">
        <v>192</v>
      </c>
      <c r="B42" s="133" t="s">
        <v>193</v>
      </c>
      <c r="C42" s="47"/>
      <c r="D42" s="49">
        <f>D43</f>
        <v>46250</v>
      </c>
      <c r="E42" s="36"/>
    </row>
    <row r="43" spans="1:5" ht="43.5" customHeight="1">
      <c r="A43" s="151" t="s">
        <v>259</v>
      </c>
      <c r="B43" s="133" t="s">
        <v>196</v>
      </c>
      <c r="C43" s="47"/>
      <c r="D43" s="49">
        <f>D44</f>
        <v>46250</v>
      </c>
      <c r="E43" s="36"/>
    </row>
    <row r="44" spans="1:5" ht="41.25" customHeight="1">
      <c r="A44" s="156" t="s">
        <v>72</v>
      </c>
      <c r="B44" s="133"/>
      <c r="C44" s="47">
        <v>200</v>
      </c>
      <c r="D44" s="49">
        <v>46250</v>
      </c>
      <c r="E44" s="36"/>
    </row>
    <row r="45" spans="1:5" ht="98.25" customHeight="1">
      <c r="A45" s="151" t="s">
        <v>194</v>
      </c>
      <c r="B45" s="133" t="s">
        <v>195</v>
      </c>
      <c r="C45" s="47"/>
      <c r="D45" s="49">
        <f>D46</f>
        <v>359231.51</v>
      </c>
      <c r="E45" s="36"/>
    </row>
    <row r="46" spans="1:5" ht="49.5" customHeight="1">
      <c r="A46" s="151" t="s">
        <v>259</v>
      </c>
      <c r="B46" s="133" t="s">
        <v>197</v>
      </c>
      <c r="C46" s="47"/>
      <c r="D46" s="49">
        <f>D47</f>
        <v>359231.51</v>
      </c>
      <c r="E46" s="36"/>
    </row>
    <row r="47" spans="1:5" ht="49.5" customHeight="1">
      <c r="A47" s="156" t="s">
        <v>72</v>
      </c>
      <c r="B47" s="133"/>
      <c r="C47" s="47">
        <v>200</v>
      </c>
      <c r="D47" s="49">
        <v>359231.51</v>
      </c>
      <c r="E47" s="36"/>
    </row>
    <row r="48" spans="1:5" ht="49.5" customHeight="1">
      <c r="A48" s="150" t="s">
        <v>68</v>
      </c>
      <c r="B48" s="14" t="s">
        <v>198</v>
      </c>
      <c r="C48" s="43"/>
      <c r="D48" s="44">
        <f>D49+D50+D56</f>
        <v>1419317.1600000001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445</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400</v>
      </c>
      <c r="B54" s="17" t="s">
        <v>401</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1384817.3</v>
      </c>
      <c r="E56" s="34"/>
    </row>
    <row r="57" spans="1:10" ht="99" customHeight="1">
      <c r="A57" s="163" t="s">
        <v>255</v>
      </c>
      <c r="B57" s="1" t="s">
        <v>206</v>
      </c>
      <c r="C57" s="38"/>
      <c r="D57" s="44">
        <f>D58</f>
        <v>1384817.3</v>
      </c>
      <c r="E57" s="34"/>
    </row>
    <row r="58" spans="1:10" ht="64.5" customHeight="1">
      <c r="A58" s="160" t="s">
        <v>446</v>
      </c>
      <c r="B58" s="123" t="s">
        <v>380</v>
      </c>
      <c r="C58" s="38"/>
      <c r="D58" s="44">
        <f>D59</f>
        <v>1384817.3</v>
      </c>
      <c r="E58" s="34"/>
    </row>
    <row r="59" spans="1:10" ht="54.75" customHeight="1">
      <c r="A59" s="152" t="s">
        <v>201</v>
      </c>
      <c r="B59" s="37"/>
      <c r="C59" s="38">
        <v>300</v>
      </c>
      <c r="D59" s="44">
        <v>1384817.3</v>
      </c>
      <c r="E59" s="34"/>
    </row>
    <row r="60" spans="1:10" ht="54.75" customHeight="1">
      <c r="A60" s="150" t="s">
        <v>74</v>
      </c>
      <c r="B60" s="14" t="s">
        <v>207</v>
      </c>
      <c r="C60" s="51"/>
      <c r="D60" s="44">
        <f>D61</f>
        <v>15817874.530000001</v>
      </c>
      <c r="E60" s="34"/>
    </row>
    <row r="61" spans="1:10" ht="57.75" customHeight="1">
      <c r="A61" s="10" t="s">
        <v>75</v>
      </c>
      <c r="B61" s="15" t="s">
        <v>208</v>
      </c>
      <c r="C61" s="51"/>
      <c r="D61" s="44">
        <f>D62+D69</f>
        <v>15817874.530000001</v>
      </c>
      <c r="E61" s="34"/>
    </row>
    <row r="62" spans="1:10" ht="71.25" customHeight="1">
      <c r="A62" s="11" t="s">
        <v>382</v>
      </c>
      <c r="B62" s="17" t="s">
        <v>210</v>
      </c>
      <c r="C62" s="51"/>
      <c r="D62" s="44">
        <f>D63+D65+D67</f>
        <v>11798391.530000001</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5612771.5300000003</v>
      </c>
      <c r="E65" s="34"/>
    </row>
    <row r="66" spans="1:10" ht="33" customHeight="1">
      <c r="A66" s="164" t="s">
        <v>72</v>
      </c>
      <c r="B66" s="143"/>
      <c r="C66" s="144" t="s">
        <v>165</v>
      </c>
      <c r="D66" s="48">
        <v>5612771.5300000003</v>
      </c>
      <c r="E66" s="34"/>
    </row>
    <row r="67" spans="1:10" s="28" customFormat="1" ht="75.75" customHeight="1">
      <c r="A67" s="156" t="s">
        <v>402</v>
      </c>
      <c r="B67" s="133" t="s">
        <v>403</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406</v>
      </c>
      <c r="B72" s="133" t="s">
        <v>407</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476600</v>
      </c>
      <c r="E74" s="34"/>
    </row>
    <row r="75" spans="1:10" ht="89.25" customHeight="1">
      <c r="A75" s="158" t="s">
        <v>77</v>
      </c>
      <c r="B75" s="21" t="s">
        <v>214</v>
      </c>
      <c r="C75" s="51"/>
      <c r="D75" s="44">
        <f>D77+D80</f>
        <v>476600</v>
      </c>
      <c r="E75" s="34"/>
    </row>
    <row r="76" spans="1:10" ht="52.5" customHeight="1">
      <c r="A76" s="159" t="s">
        <v>256</v>
      </c>
      <c r="B76" s="22" t="s">
        <v>215</v>
      </c>
      <c r="C76" s="51"/>
      <c r="D76" s="44">
        <f>D77</f>
        <v>466600</v>
      </c>
      <c r="E76" s="34"/>
    </row>
    <row r="77" spans="1:10" ht="48.75" customHeight="1">
      <c r="A77" s="11" t="s">
        <v>78</v>
      </c>
      <c r="B77" s="17" t="s">
        <v>216</v>
      </c>
      <c r="C77" s="51"/>
      <c r="D77" s="44">
        <f>D78</f>
        <v>466600</v>
      </c>
      <c r="E77" s="34"/>
    </row>
    <row r="78" spans="1:10" ht="33" customHeight="1">
      <c r="A78" s="156" t="s">
        <v>72</v>
      </c>
      <c r="B78" s="37"/>
      <c r="C78" s="47">
        <v>200</v>
      </c>
      <c r="D78" s="48">
        <v>466600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8560147.8099999987</v>
      </c>
      <c r="E82" s="34"/>
    </row>
    <row r="83" spans="1:5" ht="60" customHeight="1">
      <c r="A83" s="154" t="s">
        <v>81</v>
      </c>
      <c r="B83" s="19" t="s">
        <v>220</v>
      </c>
      <c r="C83" s="51"/>
      <c r="D83" s="44">
        <f>D84+D87+D90+D93+D96+D99</f>
        <v>8560147.8099999987</v>
      </c>
      <c r="E83" s="34"/>
    </row>
    <row r="84" spans="1:5" ht="54.75" customHeight="1">
      <c r="A84" s="155" t="s">
        <v>221</v>
      </c>
      <c r="B84" s="18" t="s">
        <v>222</v>
      </c>
      <c r="C84" s="51"/>
      <c r="D84" s="44">
        <f>D85</f>
        <v>1863993.84</v>
      </c>
      <c r="E84" s="34"/>
    </row>
    <row r="85" spans="1:5" ht="39" customHeight="1">
      <c r="A85" s="159" t="s">
        <v>447</v>
      </c>
      <c r="B85" s="22" t="s">
        <v>223</v>
      </c>
      <c r="C85" s="32"/>
      <c r="D85" s="33">
        <f>D86</f>
        <v>1863993.84</v>
      </c>
      <c r="E85" s="34"/>
    </row>
    <row r="86" spans="1:5" ht="33.75" customHeight="1">
      <c r="A86" s="156" t="s">
        <v>72</v>
      </c>
      <c r="B86" s="37"/>
      <c r="C86" s="47">
        <v>200</v>
      </c>
      <c r="D86" s="33">
        <v>1863993.84</v>
      </c>
      <c r="E86" s="34"/>
    </row>
    <row r="87" spans="1:5" ht="51" customHeight="1">
      <c r="A87" s="151" t="s">
        <v>224</v>
      </c>
      <c r="B87" s="133" t="s">
        <v>225</v>
      </c>
      <c r="C87" s="47"/>
      <c r="D87" s="33">
        <f>D88</f>
        <v>54346</v>
      </c>
      <c r="E87" s="34"/>
    </row>
    <row r="88" spans="1:5" ht="23.25" customHeight="1">
      <c r="A88" s="159" t="s">
        <v>84</v>
      </c>
      <c r="B88" s="22" t="s">
        <v>226</v>
      </c>
      <c r="C88" s="32"/>
      <c r="D88" s="33">
        <f>D89</f>
        <v>54346</v>
      </c>
      <c r="E88" s="34"/>
    </row>
    <row r="89" spans="1:5" ht="33" customHeight="1">
      <c r="A89" s="156" t="s">
        <v>72</v>
      </c>
      <c r="B89" s="37"/>
      <c r="C89" s="47">
        <v>200</v>
      </c>
      <c r="D89" s="40">
        <v>54346</v>
      </c>
      <c r="E89" s="34"/>
    </row>
    <row r="90" spans="1:5" ht="34.5" customHeight="1">
      <c r="A90" s="151" t="s">
        <v>448</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2354741.85</v>
      </c>
      <c r="E93" s="34"/>
    </row>
    <row r="94" spans="1:5" ht="36" customHeight="1">
      <c r="A94" s="159" t="s">
        <v>260</v>
      </c>
      <c r="B94" s="22" t="s">
        <v>231</v>
      </c>
      <c r="C94" s="32"/>
      <c r="D94" s="33">
        <f>D95</f>
        <v>2354741.85</v>
      </c>
      <c r="E94" s="34"/>
    </row>
    <row r="95" spans="1:5" ht="32.25" customHeight="1">
      <c r="A95" s="156" t="s">
        <v>72</v>
      </c>
      <c r="B95" s="37"/>
      <c r="C95" s="47">
        <v>200</v>
      </c>
      <c r="D95" s="33">
        <v>2354741.85</v>
      </c>
      <c r="E95" s="34"/>
    </row>
    <row r="96" spans="1:5" ht="50.25" customHeight="1">
      <c r="A96" s="151" t="s">
        <v>232</v>
      </c>
      <c r="B96" s="133" t="s">
        <v>258</v>
      </c>
      <c r="C96" s="47"/>
      <c r="D96" s="33">
        <f>D97</f>
        <v>3415066.12</v>
      </c>
      <c r="E96" s="34"/>
    </row>
    <row r="97" spans="1:5" ht="42" customHeight="1">
      <c r="A97" s="159" t="s">
        <v>82</v>
      </c>
      <c r="B97" s="22" t="s">
        <v>233</v>
      </c>
      <c r="C97" s="51"/>
      <c r="D97" s="44">
        <f>D98</f>
        <v>3415066.12</v>
      </c>
      <c r="E97" s="34"/>
    </row>
    <row r="98" spans="1:5" ht="43.5" customHeight="1">
      <c r="A98" s="156" t="s">
        <v>72</v>
      </c>
      <c r="B98" s="37"/>
      <c r="C98" s="47">
        <v>200</v>
      </c>
      <c r="D98" s="48">
        <v>3415066.12</v>
      </c>
      <c r="E98" s="34"/>
    </row>
    <row r="99" spans="1:5" ht="43.5" customHeight="1">
      <c r="A99" s="151" t="s">
        <v>454</v>
      </c>
      <c r="B99" s="133" t="s">
        <v>455</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7671070.1500000004</v>
      </c>
      <c r="E109" s="34"/>
    </row>
    <row r="110" spans="1:5" ht="67.5" customHeight="1">
      <c r="A110" s="197" t="s">
        <v>296</v>
      </c>
      <c r="B110" s="200" t="s">
        <v>298</v>
      </c>
      <c r="C110" s="47"/>
      <c r="D110" s="48">
        <f>D111</f>
        <v>7671070.1500000004</v>
      </c>
      <c r="E110" s="34"/>
    </row>
    <row r="111" spans="1:5" ht="67.5" customHeight="1">
      <c r="A111" s="151" t="s">
        <v>388</v>
      </c>
      <c r="B111" s="133" t="s">
        <v>387</v>
      </c>
      <c r="C111" s="47"/>
      <c r="D111" s="48">
        <f>D112</f>
        <v>7671070.1500000004</v>
      </c>
      <c r="E111" s="34"/>
    </row>
    <row r="112" spans="1:5" ht="51" customHeight="1">
      <c r="A112" s="156" t="s">
        <v>72</v>
      </c>
      <c r="B112" s="200"/>
      <c r="C112" s="47">
        <v>200</v>
      </c>
      <c r="D112" s="48">
        <v>7671070.1500000004</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449</v>
      </c>
      <c r="B115" s="133" t="s">
        <v>320</v>
      </c>
      <c r="C115" s="47"/>
      <c r="D115" s="48">
        <f>D116</f>
        <v>107392.43</v>
      </c>
      <c r="E115" s="34"/>
    </row>
    <row r="116" spans="1:5" ht="44.25" customHeight="1">
      <c r="A116" s="156" t="s">
        <v>72</v>
      </c>
      <c r="B116" s="200"/>
      <c r="C116" s="47">
        <v>200</v>
      </c>
      <c r="D116" s="48">
        <v>107392.43</v>
      </c>
      <c r="E116" s="34"/>
    </row>
    <row r="117" spans="1:5" ht="102.75" customHeight="1">
      <c r="A117" s="335" t="s">
        <v>456</v>
      </c>
      <c r="B117" s="24" t="s">
        <v>457</v>
      </c>
      <c r="C117" s="336"/>
      <c r="D117" s="337">
        <f>D118</f>
        <v>15000</v>
      </c>
      <c r="E117" s="34"/>
    </row>
    <row r="118" spans="1:5" ht="108" customHeight="1">
      <c r="A118" s="151" t="s">
        <v>458</v>
      </c>
      <c r="B118" s="133" t="s">
        <v>459</v>
      </c>
      <c r="C118" s="47"/>
      <c r="D118" s="48">
        <f>D119</f>
        <v>15000</v>
      </c>
      <c r="E118" s="34"/>
    </row>
    <row r="119" spans="1:5" ht="60.75" customHeight="1">
      <c r="A119" s="338" t="s">
        <v>460</v>
      </c>
      <c r="B119" s="133" t="s">
        <v>461</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6838506.6299999999</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233531</v>
      </c>
      <c r="E125" s="34"/>
    </row>
    <row r="126" spans="1:5" ht="97.5" customHeight="1">
      <c r="A126" s="203" t="s">
        <v>276</v>
      </c>
      <c r="B126" s="349"/>
      <c r="C126" s="146" t="s">
        <v>245</v>
      </c>
      <c r="D126" s="147">
        <v>233531</v>
      </c>
      <c r="E126" s="34"/>
    </row>
    <row r="127" spans="1:5" ht="35.25" customHeight="1">
      <c r="A127" s="191" t="s">
        <v>72</v>
      </c>
      <c r="B127" s="349"/>
      <c r="C127" s="146" t="s">
        <v>165</v>
      </c>
      <c r="D127" s="147">
        <v>0</v>
      </c>
      <c r="E127" s="34"/>
    </row>
    <row r="128" spans="1:5" ht="21.75" customHeight="1">
      <c r="A128" s="79" t="s">
        <v>86</v>
      </c>
      <c r="B128" s="350" t="s">
        <v>235</v>
      </c>
      <c r="C128" s="42"/>
      <c r="D128" s="33">
        <f>D129</f>
        <v>824322.24</v>
      </c>
      <c r="E128" s="34"/>
    </row>
    <row r="129" spans="1:5" ht="91.5" customHeight="1">
      <c r="A129" s="156" t="s">
        <v>89</v>
      </c>
      <c r="B129" s="37"/>
      <c r="C129" s="47">
        <v>100</v>
      </c>
      <c r="D129" s="44">
        <v>824322.24</v>
      </c>
      <c r="E129" s="34"/>
    </row>
    <row r="130" spans="1:5" ht="21.75" customHeight="1">
      <c r="A130" s="79" t="s">
        <v>87</v>
      </c>
      <c r="B130" s="350" t="s">
        <v>236</v>
      </c>
      <c r="C130" s="42"/>
      <c r="D130" s="33">
        <f>D131+D132+D133</f>
        <v>4825765.4000000004</v>
      </c>
      <c r="E130" s="34"/>
    </row>
    <row r="131" spans="1:5" ht="91.5" customHeight="1">
      <c r="A131" s="156" t="s">
        <v>89</v>
      </c>
      <c r="B131" s="37"/>
      <c r="C131" s="47">
        <v>100</v>
      </c>
      <c r="D131" s="44">
        <v>3820747.9</v>
      </c>
      <c r="E131" s="34"/>
    </row>
    <row r="132" spans="1:5" ht="41.25" customHeight="1">
      <c r="A132" s="156" t="s">
        <v>72</v>
      </c>
      <c r="B132" s="22"/>
      <c r="C132" s="47">
        <v>200</v>
      </c>
      <c r="D132" s="44">
        <v>959293.5</v>
      </c>
      <c r="E132" s="34"/>
    </row>
    <row r="133" spans="1:5" ht="46.5" customHeight="1">
      <c r="A133" s="156" t="s">
        <v>73</v>
      </c>
      <c r="B133" s="37"/>
      <c r="C133" s="47">
        <v>800</v>
      </c>
      <c r="D133" s="44">
        <v>45724</v>
      </c>
      <c r="E133" s="36"/>
    </row>
    <row r="134" spans="1:5" ht="53.25" customHeight="1">
      <c r="A134" s="185" t="s">
        <v>357</v>
      </c>
      <c r="B134" s="163" t="s">
        <v>356</v>
      </c>
      <c r="C134" s="206"/>
      <c r="D134" s="205">
        <f>D135</f>
        <v>312921</v>
      </c>
      <c r="E134" s="34"/>
    </row>
    <row r="135" spans="1:5" ht="48" customHeight="1">
      <c r="A135" s="185" t="s">
        <v>72</v>
      </c>
      <c r="B135" s="152"/>
      <c r="C135" s="206">
        <v>200</v>
      </c>
      <c r="D135" s="205">
        <v>312921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410</v>
      </c>
      <c r="B150" s="349" t="s">
        <v>390</v>
      </c>
      <c r="C150" s="145"/>
      <c r="D150" s="53">
        <f>D151</f>
        <v>33096.839999999997</v>
      </c>
      <c r="E150" s="61"/>
    </row>
    <row r="151" spans="1:5" s="30" customFormat="1" ht="33" customHeight="1">
      <c r="A151" s="152" t="s">
        <v>71</v>
      </c>
      <c r="B151" s="349"/>
      <c r="C151" s="146" t="s">
        <v>202</v>
      </c>
      <c r="D151" s="53">
        <v>33096.839999999997</v>
      </c>
      <c r="E151" s="61"/>
    </row>
    <row r="152" spans="1:5" s="30" customFormat="1" ht="122.25" customHeight="1">
      <c r="A152" s="159" t="s">
        <v>411</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412</v>
      </c>
      <c r="B154" s="349" t="s">
        <v>389</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42802867.719999999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zoomScale="78" zoomScaleNormal="78" workbookViewId="0">
      <pane ySplit="11" topLeftCell="A118" activePane="bottomLeft" state="frozen"/>
      <selection pane="bottomLeft" activeCell="B123" sqref="B123"/>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362</v>
      </c>
      <c r="B4" s="370"/>
      <c r="C4" s="370"/>
      <c r="D4" s="370"/>
      <c r="E4" s="370"/>
    </row>
    <row r="5" spans="1:9">
      <c r="A5" s="370"/>
      <c r="B5" s="370"/>
      <c r="C5" s="370" t="s">
        <v>452</v>
      </c>
      <c r="D5" s="370"/>
      <c r="E5" s="375"/>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367</v>
      </c>
      <c r="F10" s="396"/>
    </row>
    <row r="11" spans="1:9" ht="51" customHeight="1">
      <c r="A11" s="393"/>
      <c r="B11" s="393"/>
      <c r="C11" s="393"/>
      <c r="D11" s="395"/>
      <c r="E11" s="395"/>
      <c r="F11" s="396"/>
      <c r="G11" s="345"/>
      <c r="H11" s="345"/>
      <c r="I11" s="345"/>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445</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446</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402</v>
      </c>
      <c r="B62" s="133" t="s">
        <v>403</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1662189.73</v>
      </c>
      <c r="E72" s="222">
        <f>E73+E77</f>
        <v>512642.83</v>
      </c>
      <c r="F72" s="36"/>
      <c r="G72" s="28"/>
      <c r="H72" s="28"/>
      <c r="I72" s="28"/>
    </row>
    <row r="73" spans="1:9" ht="51.75" customHeight="1">
      <c r="A73" s="163" t="s">
        <v>81</v>
      </c>
      <c r="B73" s="169" t="s">
        <v>220</v>
      </c>
      <c r="C73" s="179"/>
      <c r="D73" s="222">
        <f>D74+D77+D80+D83+D86</f>
        <v>1662189.73</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448</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110189.73</v>
      </c>
      <c r="E83" s="222">
        <f>E84</f>
        <v>26142.83</v>
      </c>
      <c r="F83" s="34"/>
      <c r="G83" s="28"/>
      <c r="H83" s="28"/>
      <c r="I83" s="28"/>
    </row>
    <row r="84" spans="1:9" s="7" customFormat="1" ht="50.25" customHeight="1">
      <c r="A84" s="175" t="s">
        <v>260</v>
      </c>
      <c r="B84" s="176" t="s">
        <v>231</v>
      </c>
      <c r="C84" s="186"/>
      <c r="D84" s="217">
        <f>D85</f>
        <v>110189.73</v>
      </c>
      <c r="E84" s="222">
        <f>E85</f>
        <v>26142.83</v>
      </c>
      <c r="F84" s="34"/>
    </row>
    <row r="85" spans="1:9" s="7" customFormat="1" ht="60.75" customHeight="1">
      <c r="A85" s="185" t="s">
        <v>72</v>
      </c>
      <c r="B85" s="152"/>
      <c r="C85" s="177">
        <v>200</v>
      </c>
      <c r="D85" s="217">
        <v>110189.73</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8" ht="54" customHeight="1">
      <c r="A97" s="198" t="s">
        <v>295</v>
      </c>
      <c r="B97" s="199" t="s">
        <v>297</v>
      </c>
      <c r="C97" s="47"/>
      <c r="D97" s="48">
        <f>D98</f>
        <v>7796132.2699999996</v>
      </c>
      <c r="E97" s="218">
        <v>0</v>
      </c>
      <c r="F97" s="28"/>
      <c r="G97" s="28"/>
      <c r="H97" s="28"/>
    </row>
    <row r="98" spans="1:8" ht="63.75" customHeight="1">
      <c r="A98" s="197" t="s">
        <v>296</v>
      </c>
      <c r="B98" s="200" t="s">
        <v>298</v>
      </c>
      <c r="C98" s="47"/>
      <c r="D98" s="48">
        <v>7796132.2699999996</v>
      </c>
      <c r="E98" s="218">
        <v>0</v>
      </c>
      <c r="F98" s="28"/>
      <c r="G98" s="28"/>
      <c r="H98" s="28"/>
    </row>
    <row r="99" spans="1:8" ht="38.25" customHeight="1">
      <c r="A99" s="151" t="s">
        <v>388</v>
      </c>
      <c r="B99" s="133" t="s">
        <v>387</v>
      </c>
      <c r="C99" s="47"/>
      <c r="D99" s="48">
        <f>D100</f>
        <v>7796132.2699999996</v>
      </c>
      <c r="E99" s="218">
        <v>0</v>
      </c>
      <c r="F99" s="28"/>
      <c r="G99" s="28"/>
      <c r="H99" s="28"/>
    </row>
    <row r="100" spans="1:8" ht="45" customHeight="1">
      <c r="A100" s="156" t="s">
        <v>72</v>
      </c>
      <c r="B100" s="200"/>
      <c r="C100" s="47">
        <v>200</v>
      </c>
      <c r="D100" s="48">
        <v>7796132.2699999996</v>
      </c>
      <c r="E100" s="218">
        <v>0</v>
      </c>
      <c r="F100" s="28"/>
      <c r="G100" s="28"/>
      <c r="H100" s="28"/>
    </row>
    <row r="101" spans="1:8" s="7" customFormat="1" ht="99" customHeight="1">
      <c r="A101" s="198" t="s">
        <v>322</v>
      </c>
      <c r="B101" s="24" t="s">
        <v>309</v>
      </c>
      <c r="C101" s="47"/>
      <c r="D101" s="218">
        <f t="shared" ref="D101:E103" si="6">D102</f>
        <v>50000</v>
      </c>
      <c r="E101" s="218">
        <f t="shared" si="6"/>
        <v>30000</v>
      </c>
      <c r="F101" s="134"/>
    </row>
    <row r="102" spans="1:8" s="7" customFormat="1" ht="88.5" customHeight="1">
      <c r="A102" s="197" t="s">
        <v>323</v>
      </c>
      <c r="B102" s="200" t="s">
        <v>310</v>
      </c>
      <c r="C102" s="47"/>
      <c r="D102" s="221">
        <f t="shared" si="6"/>
        <v>50000</v>
      </c>
      <c r="E102" s="218">
        <f t="shared" si="6"/>
        <v>30000</v>
      </c>
      <c r="F102" s="134"/>
    </row>
    <row r="103" spans="1:8" s="7" customFormat="1" ht="49.5" customHeight="1">
      <c r="A103" s="151" t="s">
        <v>449</v>
      </c>
      <c r="B103" s="133" t="s">
        <v>320</v>
      </c>
      <c r="C103" s="47"/>
      <c r="D103" s="221">
        <f t="shared" si="6"/>
        <v>50000</v>
      </c>
      <c r="E103" s="218">
        <f t="shared" si="6"/>
        <v>30000</v>
      </c>
      <c r="F103" s="134"/>
    </row>
    <row r="104" spans="1:8" s="7" customFormat="1" ht="42.75" customHeight="1">
      <c r="A104" s="156" t="s">
        <v>72</v>
      </c>
      <c r="B104" s="200"/>
      <c r="C104" s="47">
        <v>200</v>
      </c>
      <c r="D104" s="221">
        <v>50000</v>
      </c>
      <c r="E104" s="218">
        <v>30000</v>
      </c>
      <c r="F104" s="134"/>
    </row>
    <row r="105" spans="1:8" s="7" customFormat="1" ht="38.25" customHeight="1">
      <c r="A105" s="208" t="s">
        <v>85</v>
      </c>
      <c r="B105" s="208" t="s">
        <v>234</v>
      </c>
      <c r="C105" s="171"/>
      <c r="D105" s="217">
        <f>D106+D109+D111+D115+D117+D119+D121+D123</f>
        <v>6023131.6200000001</v>
      </c>
      <c r="E105" s="217">
        <f>E106+E109+E111+E115+E117+E121+E119</f>
        <v>5968483.9700000007</v>
      </c>
      <c r="F105" s="134"/>
    </row>
    <row r="106" spans="1:8" s="7" customFormat="1" ht="54.75" customHeight="1">
      <c r="A106" s="151" t="s">
        <v>275</v>
      </c>
      <c r="B106" s="346" t="s">
        <v>274</v>
      </c>
      <c r="C106" s="146"/>
      <c r="D106" s="220">
        <f>D107+D108</f>
        <v>209270</v>
      </c>
      <c r="E106" s="218">
        <f>E107+E108</f>
        <v>222334</v>
      </c>
      <c r="F106" s="36"/>
    </row>
    <row r="107" spans="1:8" s="30" customFormat="1" ht="92.25" customHeight="1">
      <c r="A107" s="203" t="s">
        <v>276</v>
      </c>
      <c r="B107" s="346"/>
      <c r="C107" s="146" t="s">
        <v>245</v>
      </c>
      <c r="D107" s="219">
        <v>198000</v>
      </c>
      <c r="E107" s="221">
        <v>198000</v>
      </c>
      <c r="F107" s="36"/>
    </row>
    <row r="108" spans="1:8" s="30" customFormat="1" ht="65.25" customHeight="1">
      <c r="A108" s="185" t="s">
        <v>72</v>
      </c>
      <c r="B108" s="346"/>
      <c r="C108" s="146" t="s">
        <v>165</v>
      </c>
      <c r="D108" s="219">
        <v>11270</v>
      </c>
      <c r="E108" s="221">
        <v>24334</v>
      </c>
      <c r="F108" s="36"/>
    </row>
    <row r="109" spans="1:8" s="30" customFormat="1" ht="51" customHeight="1">
      <c r="A109" s="79" t="s">
        <v>86</v>
      </c>
      <c r="B109" s="79" t="s">
        <v>235</v>
      </c>
      <c r="C109" s="171"/>
      <c r="D109" s="217">
        <f>D110</f>
        <v>872880</v>
      </c>
      <c r="E109" s="217">
        <f>E110</f>
        <v>872880</v>
      </c>
      <c r="F109" s="34"/>
    </row>
    <row r="110" spans="1:8" s="30" customFormat="1" ht="93" customHeight="1">
      <c r="A110" s="185" t="s">
        <v>89</v>
      </c>
      <c r="B110" s="152"/>
      <c r="C110" s="175">
        <v>100</v>
      </c>
      <c r="D110" s="222">
        <v>872880</v>
      </c>
      <c r="E110" s="217">
        <v>872880</v>
      </c>
      <c r="F110" s="41"/>
    </row>
    <row r="111" spans="1:8" s="7" customFormat="1" ht="39" customHeight="1">
      <c r="A111" s="79" t="s">
        <v>87</v>
      </c>
      <c r="B111" s="79" t="s">
        <v>236</v>
      </c>
      <c r="C111" s="175" t="s">
        <v>155</v>
      </c>
      <c r="D111" s="222">
        <f>D112+D113+D114</f>
        <v>4692661.04</v>
      </c>
      <c r="E111" s="217">
        <f>E112+E113+E114</f>
        <v>4692661.04</v>
      </c>
      <c r="F111" s="41"/>
    </row>
    <row r="112" spans="1:8" s="7" customFormat="1" ht="92.25" customHeight="1">
      <c r="A112" s="185" t="s">
        <v>89</v>
      </c>
      <c r="B112" s="152"/>
      <c r="C112" s="175">
        <v>100</v>
      </c>
      <c r="D112" s="218">
        <v>3715325.04</v>
      </c>
      <c r="E112" s="218">
        <v>3715325.04</v>
      </c>
      <c r="F112" s="41"/>
    </row>
    <row r="113" spans="1:6" s="7" customFormat="1" ht="37.5" customHeight="1">
      <c r="A113" s="185" t="s">
        <v>72</v>
      </c>
      <c r="B113" s="176"/>
      <c r="C113" s="171" t="s">
        <v>165</v>
      </c>
      <c r="D113" s="218">
        <v>930000</v>
      </c>
      <c r="E113" s="218">
        <v>930000</v>
      </c>
      <c r="F113" s="36"/>
    </row>
    <row r="114" spans="1:6" s="7" customFormat="1" ht="23.25" customHeight="1">
      <c r="A114" s="185" t="s">
        <v>73</v>
      </c>
      <c r="B114" s="152"/>
      <c r="C114" s="175">
        <v>800</v>
      </c>
      <c r="D114" s="218">
        <v>47336</v>
      </c>
      <c r="E114" s="218">
        <v>47336</v>
      </c>
      <c r="F114" s="36"/>
    </row>
    <row r="115" spans="1:6" s="7" customFormat="1" ht="43.5" customHeight="1">
      <c r="A115" s="172" t="s">
        <v>101</v>
      </c>
      <c r="B115" s="79" t="s">
        <v>238</v>
      </c>
      <c r="C115" s="171"/>
      <c r="D115" s="217">
        <f>D116</f>
        <v>100000</v>
      </c>
      <c r="E115" s="222">
        <f>E116</f>
        <v>100000</v>
      </c>
      <c r="F115" s="131"/>
    </row>
    <row r="116" spans="1:6">
      <c r="A116" s="152" t="s">
        <v>73</v>
      </c>
      <c r="B116" s="152"/>
      <c r="C116" s="163">
        <v>800</v>
      </c>
      <c r="D116" s="217">
        <v>100000</v>
      </c>
      <c r="E116" s="222">
        <v>100000</v>
      </c>
      <c r="F116" s="7"/>
    </row>
    <row r="117" spans="1:6" ht="82.5">
      <c r="A117" s="151" t="s">
        <v>90</v>
      </c>
      <c r="B117" s="347" t="s">
        <v>239</v>
      </c>
      <c r="C117" s="39"/>
      <c r="D117" s="223">
        <f>D118</f>
        <v>65726.8</v>
      </c>
      <c r="E117" s="224">
        <f>E118</f>
        <v>0</v>
      </c>
      <c r="F117" s="7"/>
    </row>
    <row r="118" spans="1:6">
      <c r="A118" s="152" t="s">
        <v>71</v>
      </c>
      <c r="B118" s="37"/>
      <c r="C118" s="38">
        <v>500</v>
      </c>
      <c r="D118" s="225">
        <v>65726.8</v>
      </c>
      <c r="E118" s="226">
        <v>0</v>
      </c>
    </row>
    <row r="119" spans="1:6" s="30" customFormat="1" ht="67.5" customHeight="1">
      <c r="A119" s="159" t="s">
        <v>410</v>
      </c>
      <c r="B119" s="346" t="s">
        <v>390</v>
      </c>
      <c r="C119" s="145"/>
      <c r="D119" s="53">
        <f>D120</f>
        <v>26844.36</v>
      </c>
      <c r="E119" s="232">
        <f>E120</f>
        <v>26844.36</v>
      </c>
    </row>
    <row r="120" spans="1:6" s="30" customFormat="1" ht="33" customHeight="1">
      <c r="A120" s="152" t="s">
        <v>71</v>
      </c>
      <c r="B120" s="346"/>
      <c r="C120" s="146" t="s">
        <v>308</v>
      </c>
      <c r="D120" s="53">
        <v>26844.36</v>
      </c>
      <c r="E120" s="232">
        <v>26844.36</v>
      </c>
    </row>
    <row r="121" spans="1:6" s="30" customFormat="1" ht="122.25" customHeight="1">
      <c r="A121" s="159" t="s">
        <v>305</v>
      </c>
      <c r="B121" s="346" t="s">
        <v>307</v>
      </c>
      <c r="C121" s="145"/>
      <c r="D121" s="53">
        <f>D122</f>
        <v>53764.57</v>
      </c>
      <c r="E121" s="232">
        <f>E122</f>
        <v>53764.57</v>
      </c>
    </row>
    <row r="122" spans="1:6" s="30" customFormat="1" ht="33" customHeight="1">
      <c r="A122" s="152" t="s">
        <v>71</v>
      </c>
      <c r="B122" s="346"/>
      <c r="C122" s="146" t="s">
        <v>308</v>
      </c>
      <c r="D122" s="53">
        <v>53764.57</v>
      </c>
      <c r="E122" s="232">
        <v>53764.57</v>
      </c>
    </row>
    <row r="123" spans="1:6" s="30" customFormat="1" ht="122.25" customHeight="1">
      <c r="A123" s="159" t="s">
        <v>412</v>
      </c>
      <c r="B123" s="346" t="s">
        <v>389</v>
      </c>
      <c r="C123" s="145"/>
      <c r="D123" s="53">
        <f>D124</f>
        <v>1984.85</v>
      </c>
      <c r="E123" s="232">
        <v>0</v>
      </c>
    </row>
    <row r="124" spans="1:6" s="30" customFormat="1" ht="33" customHeight="1">
      <c r="A124" s="152" t="s">
        <v>71</v>
      </c>
      <c r="B124" s="346"/>
      <c r="C124" s="146" t="s">
        <v>308</v>
      </c>
      <c r="D124" s="53">
        <v>1984.85</v>
      </c>
      <c r="E124" s="232">
        <v>0</v>
      </c>
    </row>
    <row r="125" spans="1:6">
      <c r="A125" s="187" t="s">
        <v>96</v>
      </c>
      <c r="B125" s="187"/>
      <c r="C125" s="171"/>
      <c r="D125" s="222">
        <f>D12+D24+D29+D36+D47+D57+D64+D72+D105+D101+D89+D97</f>
        <v>28342139</v>
      </c>
      <c r="E125" s="222">
        <f>E12+E24+E29+E36+E47+E57+E64+E72+E105+E89+E101</f>
        <v>18901119</v>
      </c>
    </row>
    <row r="126" spans="1:6">
      <c r="A126" s="166" t="s">
        <v>249</v>
      </c>
      <c r="B126" s="166"/>
      <c r="C126" s="171"/>
      <c r="D126" s="227">
        <v>275800</v>
      </c>
      <c r="E126" s="222">
        <v>565100</v>
      </c>
    </row>
    <row r="127" spans="1:6">
      <c r="A127" s="187" t="s">
        <v>146</v>
      </c>
      <c r="B127" s="187"/>
      <c r="C127" s="169"/>
      <c r="D127" s="217">
        <f>D125+D126</f>
        <v>28617939</v>
      </c>
      <c r="E127" s="222">
        <f>E125+E126</f>
        <v>19466219</v>
      </c>
    </row>
    <row r="128" spans="1:6">
      <c r="A128" s="59"/>
      <c r="B128" s="66"/>
      <c r="C128" s="120"/>
      <c r="D128" s="345"/>
      <c r="E128" s="36"/>
    </row>
    <row r="129" spans="1:5">
      <c r="A129" s="127"/>
      <c r="B129" s="120"/>
      <c r="C129" s="345"/>
      <c r="D129" s="120"/>
      <c r="E129" s="131"/>
    </row>
    <row r="130" spans="1:5">
      <c r="A130" s="127"/>
      <c r="B130" s="120"/>
      <c r="C130" s="120"/>
      <c r="D130" s="120"/>
      <c r="E130" s="7"/>
    </row>
    <row r="131" spans="1:5">
      <c r="A131" s="126"/>
      <c r="B131" s="125"/>
      <c r="C131" s="120"/>
      <c r="D131" s="125"/>
      <c r="E131" s="7"/>
    </row>
    <row r="132" spans="1:5">
      <c r="A132" s="127"/>
      <c r="B132" s="120"/>
      <c r="C132" s="125"/>
      <c r="D132" s="120"/>
    </row>
    <row r="133" spans="1:5">
      <c r="A133" s="59"/>
      <c r="B133" s="66"/>
      <c r="C133" s="120"/>
      <c r="D133" s="345"/>
    </row>
    <row r="134" spans="1:5">
      <c r="A134" s="127"/>
      <c r="B134" s="120"/>
      <c r="C134" s="345"/>
      <c r="D134" s="120"/>
    </row>
    <row r="135" spans="1:5">
      <c r="A135" s="127"/>
      <c r="B135" s="120"/>
      <c r="C135" s="120"/>
      <c r="D135" s="120"/>
    </row>
    <row r="136" spans="1:5">
      <c r="A136" s="124"/>
      <c r="B136" s="125"/>
      <c r="C136" s="120"/>
      <c r="D136" s="125"/>
    </row>
    <row r="137" spans="1:5">
      <c r="A137" s="59"/>
      <c r="B137" s="120"/>
      <c r="C137" s="125"/>
      <c r="D137" s="120"/>
    </row>
    <row r="138" spans="1:5">
      <c r="A138" s="59"/>
      <c r="B138" s="120"/>
      <c r="C138" s="66"/>
      <c r="D138" s="120"/>
    </row>
    <row r="139" spans="1:5">
      <c r="A139" s="59"/>
      <c r="B139" s="120"/>
      <c r="C139" s="66"/>
      <c r="D139" s="120"/>
    </row>
    <row r="140" spans="1:5">
      <c r="A140" s="59"/>
      <c r="B140" s="120"/>
      <c r="C140" s="66"/>
      <c r="D140" s="120"/>
    </row>
    <row r="141" spans="1:5">
      <c r="A141" s="59"/>
      <c r="B141" s="120"/>
      <c r="C141" s="66"/>
      <c r="D141" s="120"/>
    </row>
    <row r="142" spans="1:5">
      <c r="A142" s="59"/>
      <c r="B142" s="120"/>
      <c r="C142" s="66"/>
      <c r="D142" s="120"/>
    </row>
    <row r="143" spans="1:5">
      <c r="A143" s="59"/>
      <c r="B143" s="120"/>
      <c r="C143" s="66"/>
      <c r="D143" s="120"/>
    </row>
    <row r="144" spans="1:5">
      <c r="A144" s="59"/>
      <c r="B144" s="120"/>
      <c r="C144" s="66"/>
      <c r="D144" s="120"/>
    </row>
    <row r="145" spans="1:4">
      <c r="A145" s="59"/>
      <c r="B145" s="120"/>
      <c r="C145" s="66"/>
      <c r="D145" s="120"/>
    </row>
    <row r="146" spans="1:4">
      <c r="A146" s="59"/>
      <c r="B146" s="120"/>
      <c r="C146" s="66"/>
      <c r="D146" s="120"/>
    </row>
    <row r="147" spans="1:4">
      <c r="A147" s="59"/>
      <c r="B147" s="120"/>
      <c r="C147" s="66"/>
      <c r="D147" s="345"/>
    </row>
    <row r="148" spans="1:4">
      <c r="A148" s="127"/>
      <c r="B148" s="120"/>
      <c r="C148" s="120"/>
      <c r="D148" s="120"/>
    </row>
    <row r="149" spans="1:4">
      <c r="A149" s="127"/>
      <c r="B149" s="120"/>
      <c r="C149" s="120"/>
      <c r="D149" s="120"/>
    </row>
    <row r="150" spans="1:4">
      <c r="A150" s="59"/>
      <c r="B150" s="120"/>
      <c r="C150" s="120"/>
      <c r="D150" s="120"/>
    </row>
    <row r="151" spans="1:4">
      <c r="A151" s="59"/>
      <c r="B151" s="120"/>
      <c r="C151" s="66"/>
      <c r="D151" s="125"/>
    </row>
    <row r="152" spans="1:4">
      <c r="A152" s="127"/>
      <c r="B152" s="120"/>
      <c r="C152" s="66"/>
      <c r="D152" s="120"/>
    </row>
    <row r="153" spans="1:4">
      <c r="A153" s="126"/>
      <c r="B153" s="125"/>
      <c r="C153" s="120"/>
      <c r="D153" s="125"/>
    </row>
    <row r="154" spans="1:4">
      <c r="A154" s="127"/>
      <c r="B154" s="120"/>
      <c r="C154" s="125"/>
      <c r="D154" s="120"/>
    </row>
    <row r="155" spans="1:4">
      <c r="A155" s="59"/>
      <c r="B155" s="66"/>
      <c r="C155" s="120"/>
      <c r="D155" s="345"/>
    </row>
    <row r="156" spans="1:4">
      <c r="A156" s="127"/>
      <c r="B156" s="120"/>
      <c r="C156" s="345"/>
      <c r="D156" s="120"/>
    </row>
    <row r="157" spans="1:4">
      <c r="A157" s="127"/>
      <c r="B157" s="120"/>
      <c r="C157" s="120"/>
      <c r="D157" s="120"/>
    </row>
    <row r="158" spans="1:4">
      <c r="A158" s="124"/>
      <c r="B158" s="124"/>
      <c r="C158" s="120"/>
      <c r="D158" s="128"/>
    </row>
    <row r="159" spans="1:4">
      <c r="A159" s="119"/>
      <c r="B159" s="119"/>
      <c r="C159" s="125"/>
      <c r="D159" s="342"/>
    </row>
    <row r="160" spans="1:4">
      <c r="A160" s="119"/>
      <c r="B160" s="119"/>
      <c r="C160" s="120"/>
      <c r="D160" s="120"/>
    </row>
    <row r="161" spans="1:4">
      <c r="A161" s="119"/>
      <c r="B161" s="119"/>
      <c r="C161" s="120"/>
      <c r="D161" s="342"/>
    </row>
    <row r="162" spans="1:4">
      <c r="A162" s="129"/>
      <c r="B162" s="129"/>
      <c r="C162" s="120"/>
      <c r="D162" s="130"/>
    </row>
    <row r="163" spans="1:4">
      <c r="A163" s="121"/>
      <c r="B163" s="121"/>
      <c r="C163" s="132"/>
      <c r="D163" s="121"/>
    </row>
    <row r="164" spans="1:4">
      <c r="A164" s="7"/>
      <c r="B164" s="7"/>
      <c r="C164" s="121"/>
      <c r="D164" s="7"/>
    </row>
    <row r="165" spans="1:4">
      <c r="C165"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2020-11-23T10:51:43Z</dcterms:modified>
</cp:coreProperties>
</file>