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12"/>
  </bookViews>
  <sheets>
    <sheet name="1" sheetId="71" r:id="rId1"/>
    <sheet name="2" sheetId="93" r:id="rId2"/>
    <sheet name="3" sheetId="75" r:id="rId3"/>
    <sheet name="4" sheetId="98" r:id="rId4"/>
    <sheet name="5" sheetId="77" r:id="rId5"/>
    <sheet name="6" sheetId="95" r:id="rId6"/>
    <sheet name="7" sheetId="79" r:id="rId7"/>
    <sheet name="8" sheetId="99" r:id="rId8"/>
    <sheet name="9" sheetId="81" r:id="rId9"/>
    <sheet name="10" sheetId="60" r:id="rId10"/>
    <sheet name="11" sheetId="65" r:id="rId11"/>
    <sheet name="12" sheetId="97"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54" i="99" l="1"/>
  <c r="D152" i="99"/>
  <c r="D150" i="99"/>
  <c r="D148" i="99"/>
  <c r="D146" i="99"/>
  <c r="D144" i="99"/>
  <c r="D142" i="99"/>
  <c r="D140" i="99"/>
  <c r="D138" i="99"/>
  <c r="D136" i="99"/>
  <c r="D134" i="99"/>
  <c r="D130" i="99"/>
  <c r="D128" i="99"/>
  <c r="D125" i="99"/>
  <c r="D122" i="99"/>
  <c r="D121" i="99"/>
  <c r="D119" i="99"/>
  <c r="D118" i="99"/>
  <c r="D117" i="99"/>
  <c r="D115" i="99"/>
  <c r="D114" i="99" s="1"/>
  <c r="D113" i="99" s="1"/>
  <c r="D111" i="99"/>
  <c r="D110" i="99"/>
  <c r="D109" i="99" s="1"/>
  <c r="D107" i="99"/>
  <c r="D106" i="99"/>
  <c r="D104" i="99"/>
  <c r="D103" i="99" s="1"/>
  <c r="D102" i="99" s="1"/>
  <c r="D101" i="99" s="1"/>
  <c r="D99" i="99"/>
  <c r="D97" i="99"/>
  <c r="D96" i="99"/>
  <c r="D94" i="99"/>
  <c r="D93" i="99"/>
  <c r="D91" i="99"/>
  <c r="D90" i="99"/>
  <c r="D88" i="99"/>
  <c r="D87" i="99"/>
  <c r="D83" i="99" s="1"/>
  <c r="D82" i="99" s="1"/>
  <c r="D85" i="99"/>
  <c r="D84" i="99"/>
  <c r="D80" i="99"/>
  <c r="D79" i="99"/>
  <c r="D77" i="99"/>
  <c r="D75" i="99" s="1"/>
  <c r="D74" i="99" s="1"/>
  <c r="D76" i="99"/>
  <c r="D72" i="99"/>
  <c r="D70" i="99"/>
  <c r="D69" i="99" s="1"/>
  <c r="D67" i="99"/>
  <c r="D65" i="99"/>
  <c r="D63" i="99"/>
  <c r="D62" i="99" s="1"/>
  <c r="D58" i="99"/>
  <c r="D57" i="99" s="1"/>
  <c r="D56" i="99" s="1"/>
  <c r="D54" i="99"/>
  <c r="D52" i="99"/>
  <c r="D51" i="99" s="1"/>
  <c r="D50" i="99" s="1"/>
  <c r="D46" i="99"/>
  <c r="D45" i="99" s="1"/>
  <c r="D43" i="99"/>
  <c r="D42" i="99"/>
  <c r="D40" i="99"/>
  <c r="D39" i="99" s="1"/>
  <c r="D35" i="99"/>
  <c r="D31" i="99" s="1"/>
  <c r="D30" i="99" s="1"/>
  <c r="D33" i="99"/>
  <c r="D32" i="99"/>
  <c r="D28" i="99"/>
  <c r="D27" i="99"/>
  <c r="D26" i="99"/>
  <c r="D25" i="99"/>
  <c r="D23" i="99"/>
  <c r="D22" i="99"/>
  <c r="D21" i="99"/>
  <c r="D19" i="99"/>
  <c r="D18" i="99" s="1"/>
  <c r="D15" i="99"/>
  <c r="D13" i="99" s="1"/>
  <c r="D14" i="99"/>
  <c r="C39" i="98"/>
  <c r="C36" i="98"/>
  <c r="C32" i="98"/>
  <c r="C30" i="98"/>
  <c r="C41" i="98" s="1"/>
  <c r="C27" i="98"/>
  <c r="C24" i="98"/>
  <c r="C19" i="98"/>
  <c r="C17" i="98"/>
  <c r="C13" i="98"/>
  <c r="D61" i="99" l="1"/>
  <c r="D60" i="99" s="1"/>
  <c r="D48" i="99"/>
  <c r="D38" i="99"/>
  <c r="D37" i="99" s="1"/>
  <c r="D17" i="99"/>
  <c r="D12" i="99" s="1"/>
  <c r="D156" i="99" s="1"/>
  <c r="C14" i="97"/>
  <c r="C12" i="97" s="1"/>
  <c r="C15" i="97" s="1"/>
  <c r="C13" i="97"/>
  <c r="C10" i="95"/>
  <c r="C11" i="95" s="1"/>
  <c r="C40" i="93"/>
  <c r="C38" i="93"/>
  <c r="C33" i="93"/>
  <c r="C31" i="93"/>
  <c r="C30" i="93" s="1"/>
  <c r="C29" i="93" s="1"/>
  <c r="C25" i="93"/>
  <c r="C23" i="93"/>
  <c r="C22" i="93" s="1"/>
  <c r="C20" i="93"/>
  <c r="C16" i="93"/>
  <c r="C15" i="93"/>
  <c r="C12" i="93" s="1"/>
  <c r="C13" i="93"/>
  <c r="C42" i="93" l="1"/>
  <c r="D14" i="83" l="1"/>
  <c r="C14" i="83"/>
  <c r="D13" i="83"/>
  <c r="C13" i="83"/>
  <c r="D12" i="83"/>
  <c r="D15" i="83" s="1"/>
  <c r="C12" i="83"/>
  <c r="C15" i="83" s="1"/>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<sst xmlns="http://schemas.openxmlformats.org/spreadsheetml/2006/main" count="926" uniqueCount="465">
  <si>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</si>
  <si>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</si>
  <si>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</si>
  <si>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</si>
  <si>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</si>
  <si>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</si>
  <si>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</si>
  <si>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</si>
  <si>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</si>
  <si>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</si>
  <si>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</si>
  <si>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</si>
  <si>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</si>
  <si>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</si>
  <si>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</si>
  <si>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</si>
  <si>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</si>
  <si>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</si>
  <si>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</si>
  <si>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</si>
  <si>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</si>
  <si>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</si>
  <si>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</si>
  <si>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</si>
  <si>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</si>
  <si>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</si>
  <si>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</si>
  <si>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</si>
  <si>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</si>
  <si>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</si>
  <si>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</si>
  <si>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</si>
  <si>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</si>
  <si>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</si>
  <si>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</si>
  <si>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</si>
  <si>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</si>
  <si>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</si>
  <si>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</si>
  <si>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</si>
  <si>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</si>
  <si>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</si>
  <si>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</si>
  <si>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</si>
  <si>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</si>
  <si>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</si>
  <si>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</si>
  <si>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</si>
  <si>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</si>
  <si>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</si>
  <si>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</si>
  <si>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</si>
  <si>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</si>
  <si>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</si>
  <si>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</si>
  <si>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</si>
  <si>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</si>
  <si>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</si>
  <si>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</si>
  <si>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</si>
  <si>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</si>
  <si>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</si>
  <si>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</si>
  <si>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</si>
  <si>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</si>
  <si>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</si>
  <si>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</si>
  <si>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</si>
  <si>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</si>
  <si>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</si>
  <si>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</si>
  <si>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</si>
  <si>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</si>
  <si>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</si>
  <si>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</si>
  <si>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</si>
  <si>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</si>
  <si>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</si>
  <si>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</si>
  <si>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</si>
  <si>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</si>
  <si>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</si>
  <si>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</si>
  <si>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</si>
  <si>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</si>
  <si>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</si>
  <si>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</si>
  <si>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</si>
  <si>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</si>
  <si>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</si>
  <si>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</si>
  <si>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</si>
  <si>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</si>
  <si>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</si>
  <si>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</si>
  <si>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</si>
  <si>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</si>
  <si>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</si>
  <si>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</si>
  <si>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</si>
  <si>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</si>
  <si>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</si>
  <si>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</si>
  <si>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</si>
  <si>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</si>
  <si>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</si>
  <si>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</si>
  <si>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</si>
  <si>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</si>
  <si>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</si>
  <si>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</si>
  <si>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</si>
  <si>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</si>
  <si>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</si>
  <si>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</si>
  <si>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</si>
  <si>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</si>
  <si>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</si>
  <si>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</si>
  <si>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</si>
  <si>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</si>
  <si>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</si>
  <si>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</si>
  <si>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</si>
  <si>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</si>
  <si>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</si>
  <si>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</si>
  <si>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</si>
  <si>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</si>
  <si>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</si>
  <si>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</si>
  <si>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</si>
  <si>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</si>
  <si>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</si>
  <si>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</si>
  <si>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</si>
  <si>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</si>
  <si>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</si>
  <si>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</si>
  <si>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</si>
  <si>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</si>
  <si>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</si>
  <si>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</si>
  <si>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</si>
  <si>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</si>
  <si>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</si>
  <si>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</si>
  <si>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</si>
  <si>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</si>
  <si>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</si>
  <si>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</si>
  <si>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</si>
  <si>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</si>
  <si>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</si>
  <si>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</si>
  <si>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</si>
  <si>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</si>
  <si>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</si>
  <si>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</si>
  <si>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</si>
  <si>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</si>
  <si>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</si>
  <si>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</si>
  <si>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</si>
  <si>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</si>
  <si>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</si>
  <si>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</si>
  <si>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</si>
  <si>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</si>
  <si>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</si>
  <si>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</si>
  <si>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</si>
  <si>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</si>
  <si>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</si>
  <si>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</si>
  <si>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</si>
  <si>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</si>
  <si>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</si>
  <si>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</si>
  <si>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</si>
  <si>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</si>
  <si>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</si>
  <si>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</si>
  <si>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</si>
  <si>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</si>
  <si>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</si>
  <si>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</si>
  <si>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</si>
  <si>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</si>
  <si>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</si>
  <si>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</si>
  <si>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</si>
  <si>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</si>
  <si>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</si>
  <si>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</si>
  <si>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</si>
  <si>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</si>
  <si>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</si>
  <si>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</si>
  <si>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</si>
  <si>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</si>
  <si>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</si>
  <si>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</si>
  <si>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</si>
  <si>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</si>
  <si>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</si>
  <si>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</si>
  <si>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</si>
  <si>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</si>
  <si>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</si>
  <si>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</si>
  <si>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</si>
  <si>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</si>
  <si>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</si>
  <si>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</si>
  <si>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</si>
  <si>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</si>
  <si>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</si>
  <si>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</si>
  <si>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</si>
  <si>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</si>
  <si>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</si>
  <si>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</si>
  <si>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</si>
  <si>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</si>
  <si>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</si>
  <si>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</si>
  <si>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</si>
  <si>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</si>
  <si>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</si>
  <si>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</si>
  <si>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</si>
  <si>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</si>
  <si>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</si>
  <si>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</si>
  <si>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</si>
  <si>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</si>
  <si>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</si>
  <si>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</si>
  <si>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</si>
  <si>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</si>
  <si>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</si>
  <si>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</si>
  <si>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</si>
  <si>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</si>
  <si>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</si>
  <si>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</si>
  <si>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</si>
  <si>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</si>
  <si>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</si>
  <si>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</si>
  <si>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</si>
  <si>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</si>
  <si>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</si>
  <si>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</si>
  <si>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</si>
  <si>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</si>
  <si>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</si>
  <si>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</si>
  <si>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</si>
  <si>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</si>
  <si>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</si>
  <si>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</si>
  <si>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</si>
  <si>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</si>
  <si>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</si>
  <si>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</si>
  <si>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</si>
  <si>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</si>
  <si>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</si>
  <si>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</si>
  <si>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</si>
  <si>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</si>
  <si>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</si>
  <si>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</si>
  <si>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</si>
  <si>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</si>
  <si>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</si>
  <si>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</si>
  <si>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</si>
  <si>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</si>
  <si>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</si>
  <si>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</si>
  <si>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</si>
  <si>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</si>
  <si>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</si>
  <si>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</si>
  <si>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</si>
  <si>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</si>
  <si>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</si>
  <si>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</si>
  <si>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</si>
  <si>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</si>
  <si>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</si>
  <si>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</si>
  <si>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</si>
  <si>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</si>
  <si>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</si>
  <si>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</si>
  <si>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</si>
  <si>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</si>
  <si>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</si>
  <si>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</si>
  <si>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</si>
  <si>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</si>
  <si>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</si>
  <si>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</si>
  <si>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</si>
  <si>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</si>
  <si>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</si>
  <si>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</si>
  <si>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</si>
  <si>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</si>
  <si>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</si>
  <si>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</si>
  <si>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</si>
  <si>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</si>
  <si>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</si>
  <si>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</si>
  <si>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</si>
  <si>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</si>
  <si>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</si>
  <si>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</si>
  <si>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</si>
  <si>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</si>
  <si>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</si>
  <si>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</si>
  <si>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</si>
  <si>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</si>
  <si>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</si>
  <si>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</si>
  <si>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</si>
  <si>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</si>
  <si>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</si>
  <si>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</si>
  <si>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</si>
  <si>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</si>
  <si>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</si>
  <si>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</si>
  <si>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</si>
  <si>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</si>
  <si>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</si>
  <si>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</si>
  <si>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</si>
  <si>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</si>
  <si>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</si>
  <si>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</si>
  <si>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</si>
  <si>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</si>
  <si>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</si>
  <si>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</si>
  <si>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</si>
  <si>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</si>
  <si>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</si>
  <si>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</si>
  <si>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</si>
  <si>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</si>
  <si>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</si>
  <si>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</si>
  <si>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</si>
  <si>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</si>
  <si>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</si>
  <si>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</si>
  <si>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</si>
  <si>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</si>
  <si>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</si>
  <si>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</si>
  <si>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</si>
  <si>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</si>
  <si>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</si>
  <si>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</si>
  <si>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</si>
  <si>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</si>
  <si>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</si>
  <si>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</si>
  <si>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</si>
  <si>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</si>
  <si>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</si>
  <si>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</si>
  <si>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</si>
  <si>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</si>
  <si>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</si>
  <si>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</si>
  <si>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</si>
  <si>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</si>
  <si>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</si>
  <si>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</si>
  <si>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</si>
  <si>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</si>
  <si>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</si>
  <si>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</si>
  <si>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</si>
  <si>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</si>
  <si>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</si>
  <si>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</si>
  <si>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</si>
  <si>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</si>
  <si>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</si>
  <si>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</si>
  <si>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</si>
  <si>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</si>
  <si>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</si>
  <si>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</si>
  <si>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</si>
  <si>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</si>
  <si>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</si>
  <si>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</si>
  <si>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</si>
  <si>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</si>
  <si>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</si>
  <si>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</si>
  <si>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</si>
  <si>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</si>
  <si>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</si>
  <si>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</si>
  <si>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</si>
  <si>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</si>
  <si>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</si>
  <si>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</si>
  <si>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</si>
  <si>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</si>
  <si>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</si>
  <si>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</si>
  <si>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</si>
  <si>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</si>
  <si>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</si>
  <si>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</si>
  <si>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</si>
  <si>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</si>
  <si>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</si>
  <si>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</si>
  <si>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</si>
  <si>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</si>
  <si>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</si>
  <si>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</si>
  <si>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</si>
  <si>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</si>
  <si>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</si>
  <si>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</si>
  <si>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</si>
  <si>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</si>
  <si>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</si>
  <si>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</si>
  <si>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</si>
  <si>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</si>
  <si>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</si>
  <si>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</si>
  <si>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</si>
  <si>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</si>
  <si>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</si>
  <si>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</si>
  <si>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</si>
  <si>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</si>
  <si>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</si>
  <si>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</si>
  <si>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</si>
  <si>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</si>
  <si>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</si>
  <si>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</si>
  <si>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</si>
  <si>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</si>
  <si>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</si>
  <si>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</si>
  <si>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</si>
  <si>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План (руб.)  2021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</si>
</sst>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9" fillId="0" borderId="0" xfId="3" applyAlignment="1">
      <alignment horizontal="right"/>
    </xf>
    <xf numFmtId="0" fontId="2" fillId="2" borderId="0" xfId="0" applyFont="1" applyFill="1" applyBorder="1" applyAlignment="1">
      <alignment horizontal="center" vertical="center" wrapText="1"/>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1" xfId="0" applyFont="1" applyBorder="1" applyAlignment="1"/>
    <xf numFmtId="0" fontId="3"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9/&#1056;&#1052;&#1057;%20&#8470;429%20&#1086;&#1090;%2006.05.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row r="42">
          <cell r="C42">
            <v>41882049.719999999</v>
          </cell>
        </row>
      </sheetData>
      <sheetData sheetId="1">
        <row r="41">
          <cell r="C41">
            <v>43232049.719999999</v>
          </cell>
        </row>
      </sheetData>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361</v>
      </c>
      <c r="B4" s="354"/>
      <c r="C4" s="354"/>
    </row>
    <row r="5" spans="1:3">
      <c r="A5" s="234"/>
      <c r="B5" s="235" t="s">
        <v>155</v>
      </c>
      <c r="C5" s="341" t="s">
        <v>451</v>
      </c>
    </row>
    <row r="8" spans="1:3" ht="15.75">
      <c r="A8" s="355" t="s">
        <v>156</v>
      </c>
      <c r="B8" s="355"/>
      <c r="C8" s="355"/>
    </row>
    <row r="9" spans="1:3" ht="44.25" customHeight="1">
      <c r="A9" s="351" t="s">
        <v>440</v>
      </c>
      <c r="B9" s="352"/>
      <c r="C9" s="353"/>
    </row>
    <row r="10" spans="1:3" ht="81" customHeight="1">
      <c r="A10" s="236">
        <v>850</v>
      </c>
      <c r="B10" s="237" t="s">
        <v>291</v>
      </c>
      <c r="C10" s="238" t="s">
        <v>357</v>
      </c>
    </row>
    <row r="11" spans="1:3" ht="78.75">
      <c r="A11" s="236">
        <v>850</v>
      </c>
      <c r="B11" s="237" t="s">
        <v>353</v>
      </c>
      <c r="C11" s="238" t="s">
        <v>354</v>
      </c>
    </row>
    <row r="12" spans="1:3" ht="31.5">
      <c r="A12" s="236">
        <v>850</v>
      </c>
      <c r="B12" s="239" t="s">
        <v>279</v>
      </c>
      <c r="C12" s="240" t="s">
        <v>166</v>
      </c>
    </row>
    <row r="13" spans="1:3" ht="94.5">
      <c r="A13" s="236">
        <v>850</v>
      </c>
      <c r="B13" s="241" t="s">
        <v>290</v>
      </c>
      <c r="C13" s="240" t="s">
        <v>292</v>
      </c>
    </row>
    <row r="14" spans="1:3" ht="63">
      <c r="A14" s="236">
        <v>850</v>
      </c>
      <c r="B14" s="242" t="s">
        <v>280</v>
      </c>
      <c r="C14" s="240" t="s">
        <v>358</v>
      </c>
    </row>
    <row r="15" spans="1:3" ht="94.5">
      <c r="A15" s="236">
        <v>850</v>
      </c>
      <c r="B15" s="243" t="s">
        <v>413</v>
      </c>
      <c r="C15" s="244" t="s">
        <v>414</v>
      </c>
    </row>
    <row r="16" spans="1:3" ht="87" customHeight="1">
      <c r="A16" s="236">
        <v>850</v>
      </c>
      <c r="B16" s="245" t="s">
        <v>407</v>
      </c>
      <c r="C16" s="244" t="s">
        <v>408</v>
      </c>
    </row>
    <row r="17" spans="1:3" ht="53.25" customHeight="1">
      <c r="A17" s="236">
        <v>850</v>
      </c>
      <c r="B17" s="245" t="s">
        <v>416</v>
      </c>
      <c r="C17" s="244" t="s">
        <v>415</v>
      </c>
    </row>
    <row r="18" spans="1:3" ht="189">
      <c r="A18" s="236">
        <v>850</v>
      </c>
      <c r="B18" s="246" t="s">
        <v>417</v>
      </c>
      <c r="C18" s="244" t="s">
        <v>441</v>
      </c>
    </row>
    <row r="19" spans="1:3" ht="31.5">
      <c r="A19" s="236">
        <v>850</v>
      </c>
      <c r="B19" s="242" t="s">
        <v>157</v>
      </c>
      <c r="C19" s="247" t="s">
        <v>359</v>
      </c>
    </row>
    <row r="20" spans="1:3" ht="24" customHeight="1">
      <c r="A20" s="236">
        <v>850</v>
      </c>
      <c r="B20" s="242" t="s">
        <v>311</v>
      </c>
      <c r="C20" s="247" t="s">
        <v>360</v>
      </c>
    </row>
    <row r="21" spans="1:3" ht="53.25" customHeight="1">
      <c r="A21" s="236">
        <v>850</v>
      </c>
      <c r="B21" s="242" t="s">
        <v>412</v>
      </c>
      <c r="C21" s="244" t="s">
        <v>442</v>
      </c>
    </row>
    <row r="22" spans="1:3" ht="26.25" customHeight="1">
      <c r="A22" s="236">
        <v>850</v>
      </c>
      <c r="B22" s="246" t="s">
        <v>419</v>
      </c>
      <c r="C22" s="248" t="s">
        <v>418</v>
      </c>
    </row>
    <row r="23" spans="1:3" ht="78.75">
      <c r="A23" s="236">
        <v>850</v>
      </c>
      <c r="B23" s="249" t="s">
        <v>343</v>
      </c>
      <c r="C23" s="240" t="s">
        <v>167</v>
      </c>
    </row>
    <row r="24" spans="1:3" ht="103.5" customHeight="1">
      <c r="A24" s="236">
        <v>850</v>
      </c>
      <c r="B24" s="249" t="s">
        <v>404</v>
      </c>
      <c r="C24" s="240" t="s">
        <v>403</v>
      </c>
    </row>
    <row r="25" spans="1:3" ht="31.5">
      <c r="A25" s="236">
        <v>850</v>
      </c>
      <c r="B25" s="249" t="s">
        <v>351</v>
      </c>
      <c r="C25" s="240" t="s">
        <v>352</v>
      </c>
    </row>
    <row r="26" spans="1:3" ht="31.5">
      <c r="A26" s="236">
        <v>850</v>
      </c>
      <c r="B26" s="249" t="s">
        <v>344</v>
      </c>
      <c r="C26" s="240" t="s">
        <v>420</v>
      </c>
    </row>
    <row r="27" spans="1:3" ht="22.5" customHeight="1">
      <c r="A27" s="236">
        <v>850</v>
      </c>
      <c r="B27" s="249" t="s">
        <v>345</v>
      </c>
      <c r="C27" s="250" t="s">
        <v>321</v>
      </c>
    </row>
    <row r="28" spans="1:3" ht="47.25">
      <c r="A28" s="236">
        <v>850</v>
      </c>
      <c r="B28" s="251" t="s">
        <v>346</v>
      </c>
      <c r="C28" s="240" t="s">
        <v>261</v>
      </c>
    </row>
    <row r="29" spans="1:3" ht="78.75">
      <c r="A29" s="236">
        <v>850</v>
      </c>
      <c r="B29" s="249" t="s">
        <v>347</v>
      </c>
      <c r="C29" s="240" t="s">
        <v>168</v>
      </c>
    </row>
    <row r="30" spans="1:3" ht="31.5">
      <c r="A30" s="236">
        <v>850</v>
      </c>
      <c r="B30" s="252" t="s">
        <v>348</v>
      </c>
      <c r="C30" s="253" t="s">
        <v>281</v>
      </c>
    </row>
    <row r="31" spans="1:3" ht="63">
      <c r="A31" s="236">
        <v>850</v>
      </c>
      <c r="B31" s="249" t="s">
        <v>349</v>
      </c>
      <c r="C31" s="254" t="s">
        <v>283</v>
      </c>
    </row>
    <row r="32" spans="1:3" ht="63">
      <c r="A32" s="236">
        <v>850</v>
      </c>
      <c r="B32" s="242" t="s">
        <v>350</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0" t="s">
        <v>153</v>
      </c>
      <c r="C1" s="370"/>
      <c r="D1" s="370"/>
    </row>
    <row r="2" spans="2:4">
      <c r="B2" s="370" t="s">
        <v>12</v>
      </c>
      <c r="C2" s="370"/>
      <c r="D2" s="370"/>
    </row>
    <row r="3" spans="2:4">
      <c r="B3" s="370" t="s">
        <v>17</v>
      </c>
      <c r="C3" s="370"/>
      <c r="D3" s="370"/>
    </row>
    <row r="4" spans="2:4">
      <c r="B4" s="403" t="s">
        <v>361</v>
      </c>
      <c r="C4" s="403"/>
      <c r="D4" s="403"/>
    </row>
    <row r="5" spans="2:4">
      <c r="B5" s="204" t="s">
        <v>155</v>
      </c>
      <c r="C5" s="370" t="s">
        <v>452</v>
      </c>
      <c r="D5" s="370"/>
    </row>
    <row r="6" spans="2:4">
      <c r="B6" s="375"/>
      <c r="C6" s="375"/>
      <c r="D6" s="375"/>
    </row>
    <row r="7" spans="2:4">
      <c r="B7" s="398" t="s">
        <v>135</v>
      </c>
      <c r="C7" s="398"/>
      <c r="D7" s="398"/>
    </row>
    <row r="8" spans="2:4">
      <c r="B8" s="399" t="s">
        <v>136</v>
      </c>
      <c r="C8" s="399"/>
      <c r="D8" s="399"/>
    </row>
    <row r="9" spans="2:4">
      <c r="B9" s="399" t="s">
        <v>137</v>
      </c>
      <c r="C9" s="400"/>
      <c r="D9" s="400"/>
    </row>
    <row r="10" spans="2:4">
      <c r="B10" s="399" t="s">
        <v>373</v>
      </c>
      <c r="C10" s="400"/>
      <c r="D10" s="400"/>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411</v>
      </c>
      <c r="D20" s="95">
        <v>3984.85</v>
      </c>
    </row>
    <row r="21" spans="2:4" ht="21.75" customHeight="1">
      <c r="B21" s="401" t="s">
        <v>52</v>
      </c>
      <c r="C21" s="402"/>
      <c r="D21" s="108">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7" t="s">
        <v>361</v>
      </c>
      <c r="C4" s="407"/>
      <c r="D4" s="407"/>
      <c r="E4" s="407"/>
    </row>
    <row r="5" spans="1:5">
      <c r="A5" t="s">
        <v>155</v>
      </c>
      <c r="B5" s="215" t="s">
        <v>155</v>
      </c>
      <c r="C5" s="385" t="s">
        <v>452</v>
      </c>
      <c r="D5" s="385"/>
      <c r="E5" s="385"/>
    </row>
    <row r="6" spans="1:5">
      <c r="B6" s="406"/>
      <c r="C6" s="406"/>
      <c r="D6" s="406"/>
      <c r="E6" s="209"/>
    </row>
    <row r="7" spans="1:5" ht="16.5">
      <c r="B7" s="398" t="s">
        <v>135</v>
      </c>
      <c r="C7" s="398"/>
      <c r="D7" s="398"/>
      <c r="E7" s="210"/>
    </row>
    <row r="8" spans="1:5" ht="16.5">
      <c r="B8" s="399" t="s">
        <v>136</v>
      </c>
      <c r="C8" s="399"/>
      <c r="D8" s="399"/>
      <c r="E8" s="210"/>
    </row>
    <row r="9" spans="1:5" ht="16.5">
      <c r="B9" s="399" t="s">
        <v>137</v>
      </c>
      <c r="C9" s="400"/>
      <c r="D9" s="400"/>
      <c r="E9" s="210"/>
    </row>
    <row r="10" spans="1:5" ht="16.5">
      <c r="B10" s="399" t="s">
        <v>372</v>
      </c>
      <c r="C10" s="400"/>
      <c r="D10" s="400"/>
      <c r="E10" s="210"/>
    </row>
    <row r="11" spans="1:5" ht="16.5">
      <c r="B11" s="210"/>
      <c r="C11" s="210"/>
      <c r="D11" s="210"/>
      <c r="E11" s="210"/>
    </row>
    <row r="12" spans="1:5" ht="34.5" customHeight="1">
      <c r="B12" s="79" t="s">
        <v>138</v>
      </c>
      <c r="C12" s="79" t="s">
        <v>139</v>
      </c>
      <c r="D12" s="79" t="s">
        <v>327</v>
      </c>
      <c r="E12" s="79" t="s">
        <v>371</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411</v>
      </c>
      <c r="D20" s="212">
        <v>3984.85</v>
      </c>
      <c r="E20" s="213">
        <v>0</v>
      </c>
    </row>
    <row r="21" spans="2:5" ht="21.75" customHeight="1">
      <c r="B21" s="404" t="s">
        <v>52</v>
      </c>
      <c r="C21" s="405"/>
      <c r="D21" s="214">
        <f>SUM(D13:D19)</f>
        <v>467491.37</v>
      </c>
      <c r="E21" s="214">
        <f>SUM(E13:E20)</f>
        <v>401764.57</v>
      </c>
    </row>
    <row r="22" spans="2:5">
      <c r="B22" s="209"/>
      <c r="C22" s="209"/>
      <c r="D22" s="209"/>
      <c r="E22" s="209"/>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3" sqref="C13"/>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0" t="s">
        <v>463</v>
      </c>
      <c r="B1" s="370"/>
      <c r="C1" s="370"/>
    </row>
    <row r="2" spans="1:5">
      <c r="A2" s="370" t="s">
        <v>12</v>
      </c>
      <c r="B2" s="370"/>
      <c r="C2" s="370"/>
    </row>
    <row r="3" spans="1:5">
      <c r="A3" s="370" t="s">
        <v>17</v>
      </c>
      <c r="B3" s="370"/>
      <c r="C3" s="370"/>
    </row>
    <row r="4" spans="1:5">
      <c r="A4" s="370" t="s">
        <v>361</v>
      </c>
      <c r="B4" s="370"/>
      <c r="C4" s="370"/>
    </row>
    <row r="5" spans="1:5">
      <c r="A5" s="196" t="s">
        <v>155</v>
      </c>
      <c r="B5" s="370" t="s">
        <v>451</v>
      </c>
      <c r="C5" s="370"/>
      <c r="D5" s="347"/>
    </row>
    <row r="6" spans="1:5">
      <c r="C6" s="370"/>
      <c r="D6" s="370"/>
    </row>
    <row r="7" spans="1:5">
      <c r="A7" s="366" t="s">
        <v>6</v>
      </c>
      <c r="B7" s="366"/>
      <c r="C7" s="366"/>
    </row>
    <row r="8" spans="1:5">
      <c r="A8" s="366" t="s">
        <v>7</v>
      </c>
      <c r="B8" s="366"/>
      <c r="C8" s="366"/>
    </row>
    <row r="9" spans="1:5">
      <c r="A9" s="366" t="s">
        <v>370</v>
      </c>
      <c r="B9" s="366"/>
      <c r="C9" s="366"/>
    </row>
    <row r="11" spans="1:5" ht="45" customHeight="1">
      <c r="A11" s="1" t="s">
        <v>1</v>
      </c>
      <c r="B11" s="1" t="s">
        <v>5</v>
      </c>
      <c r="C11" s="3" t="s">
        <v>319</v>
      </c>
      <c r="D11" s="5"/>
      <c r="E11" s="5"/>
    </row>
    <row r="12" spans="1:5" ht="33">
      <c r="A12" s="88" t="s">
        <v>105</v>
      </c>
      <c r="B12" s="92" t="s">
        <v>24</v>
      </c>
      <c r="C12" s="87">
        <f>C14-C13</f>
        <v>1350000</v>
      </c>
      <c r="D12" s="89"/>
      <c r="E12" s="89"/>
    </row>
    <row r="13" spans="1:5" ht="35.25" customHeight="1">
      <c r="A13" s="8" t="s">
        <v>102</v>
      </c>
      <c r="B13" s="12" t="s">
        <v>19</v>
      </c>
      <c r="C13" s="96">
        <f>'[1]1'!C42</f>
        <v>41882049.719999999</v>
      </c>
      <c r="D13" s="90"/>
      <c r="E13" s="90"/>
    </row>
    <row r="14" spans="1:5" ht="32.25" customHeight="1">
      <c r="A14" s="8" t="s">
        <v>103</v>
      </c>
      <c r="B14" s="12" t="s">
        <v>25</v>
      </c>
      <c r="C14" s="96">
        <f>'[1]2'!C41</f>
        <v>43232049.719999999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workbookViewId="0">
      <selection activeCell="C11" sqref="C11"/>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70" t="s">
        <v>164</v>
      </c>
      <c r="B1" s="370"/>
      <c r="C1" s="370"/>
      <c r="D1" s="409"/>
    </row>
    <row r="2" spans="1:5" ht="16.5">
      <c r="A2" s="370" t="s">
        <v>12</v>
      </c>
      <c r="B2" s="370"/>
      <c r="C2" s="370"/>
      <c r="D2" s="409"/>
    </row>
    <row r="3" spans="1:5" ht="16.5">
      <c r="A3" s="370" t="s">
        <v>17</v>
      </c>
      <c r="B3" s="370"/>
      <c r="C3" s="370"/>
      <c r="D3" s="409"/>
    </row>
    <row r="4" spans="1:5" ht="16.5">
      <c r="A4" s="370" t="s">
        <v>361</v>
      </c>
      <c r="B4" s="370"/>
      <c r="C4" s="370"/>
      <c r="D4" s="409"/>
    </row>
    <row r="5" spans="1:5" ht="16.5">
      <c r="A5" s="196" t="s">
        <v>155</v>
      </c>
      <c r="B5" s="410" t="s">
        <v>451</v>
      </c>
      <c r="C5" s="410"/>
      <c r="D5" s="410"/>
    </row>
    <row r="6" spans="1:5" ht="16.5">
      <c r="A6" s="2"/>
      <c r="B6" s="2"/>
      <c r="C6" s="370"/>
      <c r="D6" s="370"/>
    </row>
    <row r="7" spans="1:5" ht="16.5">
      <c r="A7" s="408" t="s">
        <v>6</v>
      </c>
      <c r="B7" s="408"/>
      <c r="C7" s="408"/>
      <c r="D7" s="2"/>
    </row>
    <row r="8" spans="1:5" ht="16.5">
      <c r="A8" s="408" t="s">
        <v>7</v>
      </c>
      <c r="B8" s="408"/>
      <c r="C8" s="408"/>
      <c r="D8" s="2"/>
    </row>
    <row r="9" spans="1:5" ht="16.5">
      <c r="A9" s="408" t="s">
        <v>368</v>
      </c>
      <c r="B9" s="408"/>
      <c r="C9" s="408"/>
      <c r="D9" s="2"/>
    </row>
    <row r="10" spans="1:5" ht="16.5">
      <c r="A10" s="2"/>
      <c r="B10" s="2"/>
      <c r="C10" s="2"/>
      <c r="D10" s="2"/>
    </row>
    <row r="11" spans="1:5" ht="45" customHeight="1">
      <c r="A11" s="1" t="s">
        <v>1</v>
      </c>
      <c r="B11" s="1" t="s">
        <v>5</v>
      </c>
      <c r="C11" s="3" t="s">
        <v>464</v>
      </c>
      <c r="D11" s="3" t="s">
        <v>369</v>
      </c>
      <c r="E11" s="103"/>
    </row>
    <row r="12" spans="1:5" ht="31.5">
      <c r="A12" s="88" t="s">
        <v>105</v>
      </c>
      <c r="B12" s="338" t="s">
        <v>24</v>
      </c>
      <c r="C12" s="87">
        <f>C14-C13</f>
        <v>0</v>
      </c>
      <c r="D12" s="87">
        <f>D14-D13</f>
        <v>0</v>
      </c>
      <c r="E12" s="100"/>
    </row>
    <row r="13" spans="1:5" ht="39.75" customHeight="1">
      <c r="A13" s="8" t="s">
        <v>102</v>
      </c>
      <c r="B13" s="339" t="s">
        <v>19</v>
      </c>
      <c r="C13" s="96">
        <f>'[2]дох 21-22'!C39</f>
        <v>21211617</v>
      </c>
      <c r="D13" s="96">
        <f>'[2]дох 21-22'!D39</f>
        <v>19466219</v>
      </c>
      <c r="E13" s="102"/>
    </row>
    <row r="14" spans="1:5" ht="48.75" customHeight="1">
      <c r="A14" s="8" t="s">
        <v>103</v>
      </c>
      <c r="B14" s="339" t="s">
        <v>25</v>
      </c>
      <c r="C14" s="96">
        <f>'[2]по виду расх 21-22'!D123</f>
        <v>21211617</v>
      </c>
      <c r="D14" s="96">
        <f>'[2]по виду расх 21-22'!E123</f>
        <v>19466219</v>
      </c>
      <c r="E14" s="102"/>
    </row>
    <row r="15" spans="1:5" ht="33" customHeight="1">
      <c r="A15" s="9"/>
      <c r="B15" s="34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5" sqref="B5:C5"/>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361</v>
      </c>
      <c r="C4" s="359"/>
    </row>
    <row r="5" spans="1:7">
      <c r="B5" s="359" t="s">
        <v>451</v>
      </c>
      <c r="C5" s="359"/>
    </row>
    <row r="6" spans="1:7">
      <c r="B6" s="346"/>
      <c r="C6" s="346"/>
    </row>
    <row r="7" spans="1:7">
      <c r="A7" s="356" t="s">
        <v>107</v>
      </c>
      <c r="B7" s="356"/>
      <c r="C7" s="356"/>
    </row>
    <row r="8" spans="1:7">
      <c r="A8" s="356" t="s">
        <v>362</v>
      </c>
      <c r="B8" s="356"/>
      <c r="C8" s="356"/>
    </row>
    <row r="9" spans="1:7">
      <c r="A9" s="356" t="s">
        <v>0</v>
      </c>
      <c r="B9" s="356"/>
      <c r="C9" s="356"/>
    </row>
    <row r="11" spans="1:7" ht="33">
      <c r="A11" s="264" t="s">
        <v>108</v>
      </c>
      <c r="B11" s="264" t="s">
        <v>109</v>
      </c>
      <c r="C11" s="264" t="s">
        <v>315</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422</v>
      </c>
      <c r="B17" s="277" t="s">
        <v>421</v>
      </c>
      <c r="C17" s="273">
        <v>1260000</v>
      </c>
      <c r="D17" s="274"/>
      <c r="E17" s="274"/>
      <c r="F17" s="278"/>
      <c r="G17" s="278"/>
    </row>
    <row r="18" spans="1:7" ht="152.25" customHeight="1">
      <c r="A18" s="272" t="s">
        <v>424</v>
      </c>
      <c r="B18" s="277" t="s">
        <v>423</v>
      </c>
      <c r="C18" s="273">
        <v>7000</v>
      </c>
      <c r="D18" s="274"/>
      <c r="E18" s="274"/>
      <c r="F18" s="278"/>
      <c r="G18" s="278"/>
    </row>
    <row r="19" spans="1:7" ht="142.5" customHeight="1">
      <c r="A19" s="272" t="s">
        <v>425</v>
      </c>
      <c r="B19" s="277" t="s">
        <v>426</v>
      </c>
      <c r="C19" s="273">
        <v>1670000</v>
      </c>
      <c r="D19" s="274"/>
      <c r="E19" s="274"/>
      <c r="F19" s="278"/>
      <c r="G19" s="278"/>
    </row>
    <row r="20" spans="1:7" ht="25.5" customHeight="1">
      <c r="A20" s="269" t="s">
        <v>313</v>
      </c>
      <c r="B20" s="279" t="s">
        <v>427</v>
      </c>
      <c r="C20" s="270">
        <f>C21</f>
        <v>1000</v>
      </c>
      <c r="D20" s="274"/>
      <c r="E20" s="274"/>
      <c r="F20" s="278"/>
      <c r="G20" s="278"/>
    </row>
    <row r="21" spans="1:7" ht="33.75" customHeight="1">
      <c r="A21" s="272" t="s">
        <v>428</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429</v>
      </c>
      <c r="C24" s="273">
        <v>773000</v>
      </c>
      <c r="D24" s="274"/>
      <c r="E24" s="274"/>
    </row>
    <row r="25" spans="1:7" ht="21.75" customHeight="1">
      <c r="A25" s="272" t="s">
        <v>267</v>
      </c>
      <c r="B25" s="272" t="s">
        <v>123</v>
      </c>
      <c r="C25" s="273">
        <f>C26+C27</f>
        <v>4381000</v>
      </c>
      <c r="D25" s="274"/>
      <c r="E25" s="274"/>
    </row>
    <row r="26" spans="1:7" ht="47.25" customHeight="1">
      <c r="A26" s="272" t="s">
        <v>268</v>
      </c>
      <c r="B26" s="277" t="s">
        <v>430</v>
      </c>
      <c r="C26" s="273">
        <v>3181000</v>
      </c>
      <c r="D26" s="274"/>
      <c r="E26" s="274"/>
    </row>
    <row r="27" spans="1:7" ht="51.75" customHeight="1">
      <c r="A27" s="272" t="s">
        <v>269</v>
      </c>
      <c r="B27" s="277" t="s">
        <v>431</v>
      </c>
      <c r="C27" s="273">
        <v>1200000</v>
      </c>
      <c r="D27" s="274"/>
      <c r="E27" s="274"/>
    </row>
    <row r="28" spans="1:7" ht="45.75" hidden="1" customHeight="1">
      <c r="A28" s="272"/>
      <c r="B28" s="277"/>
      <c r="C28" s="273"/>
      <c r="D28" s="274"/>
      <c r="E28" s="274"/>
    </row>
    <row r="29" spans="1:7" ht="18.75" customHeight="1">
      <c r="A29" s="266" t="s">
        <v>124</v>
      </c>
      <c r="B29" s="281" t="s">
        <v>125</v>
      </c>
      <c r="C29" s="267">
        <f>C30</f>
        <v>32387049.719999999</v>
      </c>
      <c r="D29" s="268"/>
      <c r="E29" s="268"/>
    </row>
    <row r="30" spans="1:7" ht="40.5" customHeight="1">
      <c r="A30" s="272" t="s">
        <v>126</v>
      </c>
      <c r="B30" s="277" t="s">
        <v>127</v>
      </c>
      <c r="C30" s="273">
        <f>C31+C33+C40+C38</f>
        <v>32387049.719999999</v>
      </c>
      <c r="D30" s="274"/>
      <c r="E30" s="274"/>
    </row>
    <row r="31" spans="1:7" ht="40.5" customHeight="1">
      <c r="A31" s="269" t="s">
        <v>432</v>
      </c>
      <c r="B31" s="275" t="s">
        <v>433</v>
      </c>
      <c r="C31" s="270">
        <f>C32</f>
        <v>12564000</v>
      </c>
      <c r="D31" s="274"/>
      <c r="E31" s="274"/>
    </row>
    <row r="32" spans="1:7" ht="54.75" customHeight="1">
      <c r="A32" s="272" t="s">
        <v>435</v>
      </c>
      <c r="B32" s="277" t="s">
        <v>442</v>
      </c>
      <c r="C32" s="273">
        <v>12564000</v>
      </c>
      <c r="D32" s="274"/>
      <c r="E32" s="274"/>
    </row>
    <row r="33" spans="1:6" ht="41.25" customHeight="1">
      <c r="A33" s="282" t="s">
        <v>397</v>
      </c>
      <c r="B33" s="275" t="s">
        <v>434</v>
      </c>
      <c r="C33" s="270">
        <f>C34+C35+C36+C37</f>
        <v>15545940</v>
      </c>
      <c r="D33" s="274"/>
      <c r="E33" s="274"/>
    </row>
    <row r="34" spans="1:6" ht="75" customHeight="1">
      <c r="A34" s="272" t="s">
        <v>396</v>
      </c>
      <c r="B34" s="277" t="s">
        <v>167</v>
      </c>
      <c r="C34" s="273">
        <v>5876339</v>
      </c>
      <c r="D34" s="274"/>
      <c r="E34" s="274"/>
      <c r="F34" s="259"/>
    </row>
    <row r="35" spans="1:6" ht="47.25" customHeight="1">
      <c r="A35" s="283" t="s">
        <v>398</v>
      </c>
      <c r="B35" s="277" t="s">
        <v>352</v>
      </c>
      <c r="C35" s="273">
        <v>1277993</v>
      </c>
      <c r="F35" s="259"/>
    </row>
    <row r="36" spans="1:6" s="2" customFormat="1" ht="75.75" customHeight="1">
      <c r="A36" s="336" t="s">
        <v>449</v>
      </c>
      <c r="B36" s="12" t="s">
        <v>450</v>
      </c>
      <c r="C36" s="337">
        <v>8367458</v>
      </c>
      <c r="D36" s="7"/>
      <c r="E36" s="7"/>
    </row>
    <row r="37" spans="1:6" s="2" customFormat="1" ht="75.75" customHeight="1">
      <c r="A37" s="283" t="s">
        <v>461</v>
      </c>
      <c r="B37" s="12" t="s">
        <v>462</v>
      </c>
      <c r="C37" s="337">
        <v>24150</v>
      </c>
      <c r="D37" s="7"/>
      <c r="E37" s="7"/>
    </row>
    <row r="38" spans="1:6" ht="41.25" customHeight="1">
      <c r="A38" s="269" t="s">
        <v>436</v>
      </c>
      <c r="B38" s="275" t="s">
        <v>437</v>
      </c>
      <c r="C38" s="270">
        <f>C39</f>
        <v>205170</v>
      </c>
      <c r="D38" s="274"/>
      <c r="E38" s="274"/>
      <c r="F38" s="259"/>
    </row>
    <row r="39" spans="1:6" ht="48.75" customHeight="1">
      <c r="A39" s="284" t="s">
        <v>395</v>
      </c>
      <c r="B39" s="277" t="s">
        <v>261</v>
      </c>
      <c r="C39" s="285">
        <v>205170</v>
      </c>
      <c r="F39" s="259"/>
    </row>
    <row r="40" spans="1:6" ht="23.25" customHeight="1">
      <c r="A40" s="269" t="s">
        <v>438</v>
      </c>
      <c r="B40" s="275" t="s">
        <v>131</v>
      </c>
      <c r="C40" s="270">
        <f>C41</f>
        <v>4071939.72</v>
      </c>
      <c r="D40" s="274"/>
      <c r="E40" s="274"/>
      <c r="F40" s="259"/>
    </row>
    <row r="41" spans="1:6" ht="88.5" customHeight="1">
      <c r="A41" s="286" t="s">
        <v>394</v>
      </c>
      <c r="B41" s="277" t="s">
        <v>168</v>
      </c>
      <c r="C41" s="287">
        <v>4071939.72</v>
      </c>
      <c r="D41" s="274"/>
      <c r="E41" s="274"/>
      <c r="F41" s="259"/>
    </row>
    <row r="42" spans="1:6" ht="20.25" customHeight="1">
      <c r="A42" s="357" t="s">
        <v>262</v>
      </c>
      <c r="B42" s="358"/>
      <c r="C42" s="270">
        <f>C12+C29</f>
        <v>41882049.719999999</v>
      </c>
      <c r="D42" s="288"/>
      <c r="E42" s="288"/>
      <c r="F42" s="259"/>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23"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361</v>
      </c>
      <c r="C4" s="364"/>
      <c r="D4" s="365"/>
    </row>
    <row r="5" spans="1:7">
      <c r="B5" s="363" t="s">
        <v>451</v>
      </c>
      <c r="C5" s="364"/>
      <c r="D5" s="365"/>
    </row>
    <row r="6" spans="1:7">
      <c r="A6" s="292" t="s">
        <v>155</v>
      </c>
      <c r="B6" s="329"/>
      <c r="C6" s="294"/>
    </row>
    <row r="7" spans="1:7">
      <c r="A7" s="360" t="s">
        <v>107</v>
      </c>
      <c r="B7" s="360"/>
      <c r="C7" s="360"/>
    </row>
    <row r="8" spans="1:7">
      <c r="A8" s="360" t="s">
        <v>363</v>
      </c>
      <c r="B8" s="360"/>
      <c r="C8" s="360"/>
    </row>
    <row r="9" spans="1:7">
      <c r="A9" s="360" t="s">
        <v>154</v>
      </c>
      <c r="B9" s="360"/>
      <c r="C9" s="360"/>
    </row>
    <row r="11" spans="1:7" ht="25.5">
      <c r="A11" s="295" t="s">
        <v>108</v>
      </c>
      <c r="B11" s="296" t="s">
        <v>109</v>
      </c>
      <c r="C11" s="297" t="s">
        <v>324</v>
      </c>
      <c r="D11" s="295" t="s">
        <v>364</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422</v>
      </c>
      <c r="B17" s="308" t="s">
        <v>421</v>
      </c>
      <c r="C17" s="306">
        <v>1340000</v>
      </c>
      <c r="D17" s="306">
        <v>1450000</v>
      </c>
      <c r="E17" s="307"/>
      <c r="F17" s="310"/>
      <c r="G17" s="310"/>
    </row>
    <row r="18" spans="1:7" ht="142.5" customHeight="1">
      <c r="A18" s="305" t="s">
        <v>424</v>
      </c>
      <c r="B18" s="308" t="s">
        <v>423</v>
      </c>
      <c r="C18" s="306">
        <v>7000</v>
      </c>
      <c r="D18" s="306">
        <v>8000</v>
      </c>
      <c r="E18" s="307"/>
      <c r="F18" s="310"/>
      <c r="G18" s="310"/>
    </row>
    <row r="19" spans="1:7" ht="124.5" customHeight="1">
      <c r="A19" s="305" t="s">
        <v>425</v>
      </c>
      <c r="B19" s="308" t="s">
        <v>426</v>
      </c>
      <c r="C19" s="306">
        <v>1735000</v>
      </c>
      <c r="D19" s="306">
        <v>1829000</v>
      </c>
      <c r="E19" s="307"/>
      <c r="F19" s="310"/>
      <c r="G19" s="310"/>
    </row>
    <row r="20" spans="1:7" s="259" customFormat="1" ht="25.5" customHeight="1">
      <c r="A20" s="302" t="s">
        <v>313</v>
      </c>
      <c r="B20" s="312" t="s">
        <v>427</v>
      </c>
      <c r="C20" s="313">
        <f>C21</f>
        <v>1000</v>
      </c>
      <c r="D20" s="314">
        <f>D21</f>
        <v>1000</v>
      </c>
      <c r="E20" s="274"/>
      <c r="F20" s="278"/>
      <c r="G20" s="278"/>
    </row>
    <row r="21" spans="1:7" s="259" customFormat="1" ht="33.75" customHeight="1">
      <c r="A21" s="302" t="s">
        <v>428</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429</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430</v>
      </c>
      <c r="C26" s="306">
        <v>5350000</v>
      </c>
      <c r="D26" s="306">
        <v>5400000</v>
      </c>
      <c r="E26" s="307"/>
    </row>
    <row r="27" spans="1:7" ht="63" customHeight="1">
      <c r="A27" s="305" t="s">
        <v>269</v>
      </c>
      <c r="B27" s="308" t="s">
        <v>431</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432</v>
      </c>
      <c r="B31" s="308" t="s">
        <v>433</v>
      </c>
      <c r="C31" s="306">
        <f>C32</f>
        <v>2123000</v>
      </c>
      <c r="D31" s="306">
        <f>D32</f>
        <v>0</v>
      </c>
      <c r="E31" s="318"/>
    </row>
    <row r="32" spans="1:7" ht="42" customHeight="1">
      <c r="A32" s="305" t="s">
        <v>435</v>
      </c>
      <c r="B32" s="311" t="s">
        <v>442</v>
      </c>
      <c r="C32" s="306">
        <v>2123000</v>
      </c>
      <c r="D32" s="306">
        <v>0</v>
      </c>
      <c r="E32" s="318"/>
    </row>
    <row r="33" spans="1:6" ht="44.25" customHeight="1">
      <c r="A33" s="319" t="s">
        <v>397</v>
      </c>
      <c r="B33" s="308" t="s">
        <v>128</v>
      </c>
      <c r="C33" s="306">
        <f>C34+C35</f>
        <v>7151347</v>
      </c>
      <c r="D33" s="306">
        <f>D34+D35</f>
        <v>7190885</v>
      </c>
      <c r="E33" s="318"/>
    </row>
    <row r="34" spans="1:6" ht="84.75" customHeight="1">
      <c r="A34" s="305" t="s">
        <v>396</v>
      </c>
      <c r="B34" s="308" t="s">
        <v>167</v>
      </c>
      <c r="C34" s="306">
        <v>5876339</v>
      </c>
      <c r="D34" s="306">
        <v>5876339</v>
      </c>
      <c r="E34" s="318"/>
      <c r="F34" s="292"/>
    </row>
    <row r="35" spans="1:6" s="259" customFormat="1" ht="57" customHeight="1">
      <c r="A35" s="320" t="s">
        <v>398</v>
      </c>
      <c r="B35" s="308" t="s">
        <v>352</v>
      </c>
      <c r="C35" s="313">
        <v>1275008</v>
      </c>
      <c r="D35" s="314">
        <v>1314546</v>
      </c>
    </row>
    <row r="36" spans="1:6" ht="42" customHeight="1">
      <c r="A36" s="305" t="s">
        <v>439</v>
      </c>
      <c r="B36" s="321" t="s">
        <v>437</v>
      </c>
      <c r="C36" s="303">
        <f>C37</f>
        <v>209270</v>
      </c>
      <c r="D36" s="303">
        <f>D37</f>
        <v>222334</v>
      </c>
      <c r="E36" s="318"/>
      <c r="F36" s="292"/>
    </row>
    <row r="37" spans="1:6" s="259" customFormat="1" ht="66" customHeight="1">
      <c r="A37" s="322" t="s">
        <v>395</v>
      </c>
      <c r="B37" s="308" t="s">
        <v>261</v>
      </c>
      <c r="C37" s="323">
        <v>209270</v>
      </c>
      <c r="D37" s="314">
        <v>222334</v>
      </c>
    </row>
    <row r="38" spans="1:6" ht="89.25" hidden="1" customHeight="1">
      <c r="A38" s="305" t="s">
        <v>129</v>
      </c>
      <c r="B38" s="311" t="s">
        <v>130</v>
      </c>
      <c r="C38" s="306"/>
      <c r="D38" s="306"/>
      <c r="E38" s="318"/>
      <c r="F38" s="292"/>
    </row>
    <row r="39" spans="1:6" ht="15.75" customHeight="1">
      <c r="A39" s="361" t="s">
        <v>96</v>
      </c>
      <c r="B39" s="362"/>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5" sqref="B5:C5"/>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70" t="s">
        <v>18</v>
      </c>
      <c r="C1" s="370"/>
    </row>
    <row r="2" spans="1:5">
      <c r="B2" s="370" t="s">
        <v>12</v>
      </c>
      <c r="C2" s="370"/>
    </row>
    <row r="3" spans="1:5">
      <c r="B3" s="370" t="s">
        <v>17</v>
      </c>
      <c r="C3" s="370"/>
    </row>
    <row r="4" spans="1:5">
      <c r="B4" s="370" t="s">
        <v>361</v>
      </c>
      <c r="C4" s="370"/>
    </row>
    <row r="5" spans="1:5">
      <c r="A5" s="2" t="s">
        <v>155</v>
      </c>
      <c r="B5" s="370" t="s">
        <v>451</v>
      </c>
      <c r="C5" s="370"/>
    </row>
    <row r="7" spans="1:5">
      <c r="A7" s="366" t="s">
        <v>365</v>
      </c>
      <c r="B7" s="366"/>
      <c r="C7" s="366"/>
    </row>
    <row r="8" spans="1:5">
      <c r="A8" s="366" t="s">
        <v>22</v>
      </c>
      <c r="B8" s="366"/>
      <c r="C8" s="366"/>
    </row>
    <row r="9" spans="1:5">
      <c r="A9" s="366" t="s">
        <v>0</v>
      </c>
      <c r="B9" s="366"/>
      <c r="C9" s="366"/>
    </row>
    <row r="11" spans="1:5" ht="13.5" customHeight="1">
      <c r="A11" s="71"/>
      <c r="B11" s="71"/>
      <c r="C11" s="367" t="s">
        <v>316</v>
      </c>
      <c r="D11" s="369"/>
      <c r="E11" s="369"/>
    </row>
    <row r="12" spans="1:5" ht="21.75" customHeight="1">
      <c r="A12" s="72" t="s">
        <v>1</v>
      </c>
      <c r="B12" s="72" t="s">
        <v>2</v>
      </c>
      <c r="C12" s="368"/>
      <c r="D12" s="369"/>
      <c r="E12" s="369"/>
    </row>
    <row r="13" spans="1:5" ht="18" customHeight="1">
      <c r="A13" s="73" t="s">
        <v>9</v>
      </c>
      <c r="B13" s="74" t="s">
        <v>3</v>
      </c>
      <c r="C13" s="75">
        <f>C14+C16+C15</f>
        <v>7238392.0600000005</v>
      </c>
      <c r="D13" s="135"/>
      <c r="E13" s="135"/>
    </row>
    <row r="14" spans="1:5" ht="50.25" customHeight="1">
      <c r="A14" s="78" t="s">
        <v>10</v>
      </c>
      <c r="B14" s="79" t="s">
        <v>23</v>
      </c>
      <c r="C14" s="77">
        <v>5828153.46</v>
      </c>
      <c r="D14" s="136"/>
      <c r="E14" s="136"/>
    </row>
    <row r="15" spans="1:5" ht="24" customHeight="1">
      <c r="A15" s="78" t="s">
        <v>277</v>
      </c>
      <c r="B15" s="79" t="s">
        <v>278</v>
      </c>
      <c r="C15" s="77">
        <v>200000</v>
      </c>
      <c r="D15" s="136"/>
      <c r="E15" s="136"/>
    </row>
    <row r="16" spans="1:5" ht="22.5" customHeight="1">
      <c r="A16" s="78" t="s">
        <v>48</v>
      </c>
      <c r="B16" s="79" t="s">
        <v>49</v>
      </c>
      <c r="C16" s="77">
        <v>1210238.6000000001</v>
      </c>
      <c r="D16" s="136"/>
      <c r="E16" s="136"/>
    </row>
    <row r="17" spans="1:5" ht="18" customHeight="1">
      <c r="A17" s="80" t="s">
        <v>270</v>
      </c>
      <c r="B17" s="188" t="s">
        <v>272</v>
      </c>
      <c r="C17" s="75">
        <f>C18</f>
        <v>205170</v>
      </c>
      <c r="D17" s="136"/>
      <c r="E17" s="136"/>
    </row>
    <row r="18" spans="1:5" ht="20.25" customHeight="1">
      <c r="A18" s="78" t="s">
        <v>271</v>
      </c>
      <c r="B18" s="79" t="s">
        <v>273</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18450317.66</v>
      </c>
      <c r="D24" s="7"/>
      <c r="E24" s="7"/>
    </row>
    <row r="25" spans="1:5" ht="18" customHeight="1">
      <c r="A25" s="84" t="s">
        <v>46</v>
      </c>
      <c r="B25" s="76" t="s">
        <v>47</v>
      </c>
      <c r="C25" s="77">
        <v>18044568.239999998</v>
      </c>
      <c r="D25" s="7"/>
      <c r="E25" s="7"/>
    </row>
    <row r="26" spans="1:5" ht="18" customHeight="1">
      <c r="A26" s="84" t="s">
        <v>293</v>
      </c>
      <c r="B26" s="76" t="s">
        <v>294</v>
      </c>
      <c r="C26" s="77">
        <v>405749.42</v>
      </c>
      <c r="D26" s="7"/>
      <c r="E26" s="7"/>
    </row>
    <row r="27" spans="1:5">
      <c r="A27" s="82" t="s">
        <v>11</v>
      </c>
      <c r="B27" s="83" t="s">
        <v>4</v>
      </c>
      <c r="C27" s="75">
        <f>C28+C29</f>
        <v>14016742.59</v>
      </c>
      <c r="D27" s="135"/>
      <c r="E27" s="135"/>
    </row>
    <row r="28" spans="1:5" ht="18" customHeight="1">
      <c r="A28" s="84" t="s">
        <v>27</v>
      </c>
      <c r="B28" s="85" t="s">
        <v>26</v>
      </c>
      <c r="C28" s="77">
        <v>198147.02</v>
      </c>
      <c r="D28" s="135"/>
      <c r="E28" s="135"/>
    </row>
    <row r="29" spans="1:5" ht="18.75" customHeight="1">
      <c r="A29" s="84" t="s">
        <v>20</v>
      </c>
      <c r="B29" s="85" t="s">
        <v>21</v>
      </c>
      <c r="C29" s="77">
        <v>13818595.57</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1605856.52</v>
      </c>
      <c r="D36" s="7"/>
      <c r="E36" s="7"/>
    </row>
    <row r="37" spans="1:5" ht="18" customHeight="1">
      <c r="A37" s="84" t="s">
        <v>169</v>
      </c>
      <c r="B37" s="25" t="s">
        <v>170</v>
      </c>
      <c r="C37" s="77">
        <v>26844.36</v>
      </c>
      <c r="D37" s="7"/>
      <c r="E37" s="7"/>
    </row>
    <row r="38" spans="1:5" ht="18" customHeight="1">
      <c r="A38" s="84" t="s">
        <v>44</v>
      </c>
      <c r="B38" s="107" t="s">
        <v>42</v>
      </c>
      <c r="C38" s="77">
        <v>1579012.16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43232049.720000006</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70" t="s">
        <v>106</v>
      </c>
      <c r="C1" s="370"/>
      <c r="D1" s="375"/>
    </row>
    <row r="2" spans="1:5">
      <c r="B2" s="370" t="s">
        <v>12</v>
      </c>
      <c r="C2" s="370"/>
      <c r="D2" s="375"/>
    </row>
    <row r="3" spans="1:5">
      <c r="B3" s="370" t="s">
        <v>17</v>
      </c>
      <c r="C3" s="370"/>
      <c r="D3" s="375"/>
    </row>
    <row r="4" spans="1:5">
      <c r="B4" s="370" t="s">
        <v>361</v>
      </c>
      <c r="C4" s="370"/>
      <c r="D4" s="375"/>
    </row>
    <row r="5" spans="1:5" ht="15.75" customHeight="1">
      <c r="B5" s="370" t="s">
        <v>451</v>
      </c>
      <c r="C5" s="370"/>
      <c r="D5" s="375"/>
    </row>
    <row r="6" spans="1:5" ht="1.5" customHeight="1">
      <c r="A6" s="2" t="s">
        <v>312</v>
      </c>
    </row>
    <row r="7" spans="1:5">
      <c r="A7" s="366" t="s">
        <v>148</v>
      </c>
      <c r="B7" s="366"/>
      <c r="C7" s="366"/>
    </row>
    <row r="8" spans="1:5">
      <c r="A8" s="331"/>
      <c r="B8" s="331" t="s">
        <v>378</v>
      </c>
      <c r="C8" s="331"/>
    </row>
    <row r="9" spans="1:5">
      <c r="A9" s="366" t="s">
        <v>22</v>
      </c>
      <c r="B9" s="366"/>
      <c r="C9" s="366"/>
    </row>
    <row r="10" spans="1:5" ht="14.25" customHeight="1">
      <c r="A10" s="366" t="s">
        <v>0</v>
      </c>
      <c r="B10" s="366"/>
      <c r="C10" s="366"/>
    </row>
    <row r="11" spans="1:5" ht="8.25" hidden="1" customHeight="1"/>
    <row r="12" spans="1:5" ht="13.5" customHeight="1">
      <c r="A12" s="148"/>
      <c r="B12" s="148"/>
      <c r="C12" s="371" t="s">
        <v>325</v>
      </c>
      <c r="D12" s="371" t="s">
        <v>366</v>
      </c>
      <c r="E12" s="369"/>
    </row>
    <row r="13" spans="1:5" ht="15.75" customHeight="1">
      <c r="A13" s="149" t="s">
        <v>1</v>
      </c>
      <c r="B13" s="149" t="s">
        <v>2</v>
      </c>
      <c r="C13" s="372"/>
      <c r="D13" s="372"/>
      <c r="E13" s="369"/>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293</v>
      </c>
      <c r="B25" s="76" t="s">
        <v>294</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3" t="s">
        <v>52</v>
      </c>
      <c r="B40" s="374"/>
      <c r="C40" s="87">
        <f>C14+C20+C23+C26+C29+C31+C38+C35+C18</f>
        <v>20935816.999999996</v>
      </c>
      <c r="D40" s="87">
        <f>D14+D20+D23+D26+D29+D31+D38+D35+D18</f>
        <v>18901118.999999996</v>
      </c>
      <c r="E40" s="89"/>
    </row>
    <row r="41" spans="1:5" ht="18.75" customHeight="1">
      <c r="A41" s="376" t="s">
        <v>147</v>
      </c>
      <c r="B41" s="377"/>
      <c r="C41" s="141">
        <v>275800</v>
      </c>
      <c r="D41" s="141">
        <v>565100</v>
      </c>
    </row>
    <row r="42" spans="1:5" ht="19.5" customHeight="1">
      <c r="A42" s="378" t="s">
        <v>146</v>
      </c>
      <c r="B42" s="379"/>
      <c r="C42" s="141">
        <f>C40+C41</f>
        <v>21211616.999999996</v>
      </c>
      <c r="D42" s="141">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1" sqref="C11"/>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70" t="s">
        <v>15</v>
      </c>
      <c r="C1" s="370"/>
      <c r="D1" s="370"/>
      <c r="E1" s="370"/>
      <c r="F1" s="370"/>
      <c r="G1" s="370"/>
      <c r="H1" s="375"/>
    </row>
    <row r="2" spans="1:8">
      <c r="B2" s="370" t="s">
        <v>12</v>
      </c>
      <c r="C2" s="375"/>
      <c r="D2" s="375"/>
      <c r="E2" s="375"/>
      <c r="F2" s="370"/>
      <c r="G2" s="370"/>
      <c r="H2" s="375"/>
    </row>
    <row r="3" spans="1:8">
      <c r="B3" s="370" t="s">
        <v>17</v>
      </c>
      <c r="C3" s="375"/>
      <c r="D3" s="375"/>
      <c r="E3" s="375"/>
      <c r="F3" s="370"/>
      <c r="G3" s="370"/>
      <c r="H3" s="375"/>
    </row>
    <row r="4" spans="1:8">
      <c r="B4" s="370" t="s">
        <v>361</v>
      </c>
      <c r="C4" s="375"/>
      <c r="D4" s="375"/>
      <c r="E4" s="375"/>
      <c r="F4" s="370"/>
      <c r="G4" s="370"/>
      <c r="H4" s="375"/>
    </row>
    <row r="5" spans="1:8">
      <c r="B5" s="370" t="s">
        <v>452</v>
      </c>
      <c r="C5" s="375"/>
      <c r="D5" s="375"/>
      <c r="E5" s="375"/>
      <c r="F5" s="370"/>
      <c r="G5" s="370"/>
      <c r="H5" s="375"/>
    </row>
    <row r="7" spans="1:8" ht="30.75" customHeight="1">
      <c r="A7" s="381" t="s">
        <v>367</v>
      </c>
      <c r="B7" s="381"/>
      <c r="C7" s="381"/>
      <c r="D7" s="381"/>
      <c r="E7" s="381"/>
    </row>
    <row r="9" spans="1:8" ht="36" customHeight="1">
      <c r="A9" s="13" t="s">
        <v>134</v>
      </c>
      <c r="B9" s="3" t="s">
        <v>133</v>
      </c>
      <c r="C9" s="3" t="s">
        <v>317</v>
      </c>
    </row>
    <row r="10" spans="1:8" ht="27" customHeight="1">
      <c r="A10" s="13">
        <v>850</v>
      </c>
      <c r="B10" s="13" t="s">
        <v>132</v>
      </c>
      <c r="C10" s="98">
        <f>'[1]2'!C41</f>
        <v>43232049.719999999</v>
      </c>
    </row>
    <row r="11" spans="1:8" ht="21.75" customHeight="1">
      <c r="A11" s="380" t="s">
        <v>52</v>
      </c>
      <c r="B11" s="380"/>
      <c r="C11" s="99">
        <f>C10</f>
        <v>43232049.719999999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2"/>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361</v>
      </c>
      <c r="C4" s="384"/>
      <c r="D4" s="384"/>
      <c r="E4" s="384"/>
      <c r="F4" s="383"/>
      <c r="G4" s="383"/>
      <c r="H4" s="384"/>
    </row>
    <row r="5" spans="1:8">
      <c r="B5" s="385" t="s">
        <v>452</v>
      </c>
      <c r="C5" s="384"/>
      <c r="D5" s="384"/>
      <c r="E5" s="384"/>
      <c r="F5" s="385"/>
      <c r="G5" s="385"/>
      <c r="H5" s="384"/>
    </row>
    <row r="7" spans="1:8" ht="33" customHeight="1">
      <c r="A7" s="386" t="s">
        <v>376</v>
      </c>
      <c r="B7" s="386"/>
      <c r="C7" s="386"/>
      <c r="D7" s="386"/>
      <c r="E7" s="386"/>
    </row>
    <row r="9" spans="1:8" ht="36" customHeight="1">
      <c r="A9" s="105" t="s">
        <v>134</v>
      </c>
      <c r="B9" s="106" t="s">
        <v>133</v>
      </c>
      <c r="C9" s="106" t="s">
        <v>326</v>
      </c>
      <c r="D9" s="106" t="s">
        <v>377</v>
      </c>
    </row>
    <row r="10" spans="1:8" ht="27" customHeight="1">
      <c r="A10" s="105">
        <v>850</v>
      </c>
      <c r="B10" s="104" t="s">
        <v>132</v>
      </c>
      <c r="C10" s="189">
        <f>'[2]по разд 21-22'!C42</f>
        <v>21211616.999999996</v>
      </c>
      <c r="D10" s="189">
        <f>'[2]по разд 21-22'!D42</f>
        <v>19466218.999999996</v>
      </c>
    </row>
    <row r="11" spans="1:8" ht="21.75" customHeight="1">
      <c r="A11" s="382" t="s">
        <v>52</v>
      </c>
      <c r="B11" s="382"/>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41" activePane="bottomLeft" state="frozen"/>
      <selection pane="bottomLeft" activeCell="C129" sqref="C129"/>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70" t="s">
        <v>150</v>
      </c>
      <c r="D1" s="370"/>
    </row>
    <row r="2" spans="1:8">
      <c r="A2" s="370" t="s">
        <v>12</v>
      </c>
      <c r="B2" s="370"/>
      <c r="C2" s="370"/>
      <c r="D2" s="370"/>
    </row>
    <row r="3" spans="1:8">
      <c r="A3" s="370" t="s">
        <v>17</v>
      </c>
      <c r="B3" s="370"/>
      <c r="C3" s="370"/>
      <c r="D3" s="370"/>
    </row>
    <row r="4" spans="1:8">
      <c r="A4" s="370" t="s">
        <v>361</v>
      </c>
      <c r="B4" s="370"/>
      <c r="C4" s="370"/>
      <c r="D4" s="370"/>
    </row>
    <row r="5" spans="1:8">
      <c r="A5" s="370"/>
      <c r="B5" s="370"/>
      <c r="C5" s="370" t="s">
        <v>451</v>
      </c>
      <c r="D5" s="370"/>
    </row>
    <row r="6" spans="1:8" ht="7.5" customHeight="1">
      <c r="A6" s="194"/>
    </row>
    <row r="7" spans="1:8">
      <c r="A7" s="381" t="s">
        <v>375</v>
      </c>
      <c r="B7" s="381"/>
      <c r="C7" s="381"/>
      <c r="D7" s="381"/>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316</v>
      </c>
      <c r="E10" s="387"/>
    </row>
    <row r="11" spans="1:8" ht="50.25" customHeight="1">
      <c r="A11" s="391"/>
      <c r="B11" s="393"/>
      <c r="C11" s="393"/>
      <c r="D11" s="394"/>
      <c r="E11" s="387"/>
      <c r="F11" s="348"/>
      <c r="G11" s="348"/>
      <c r="H11" s="348"/>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443</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340</v>
      </c>
      <c r="B35" s="17" t="s">
        <v>341</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554000</v>
      </c>
      <c r="E37" s="41"/>
    </row>
    <row r="38" spans="1:5" ht="68.25" customHeight="1">
      <c r="A38" s="158" t="s">
        <v>67</v>
      </c>
      <c r="B38" s="21" t="s">
        <v>191</v>
      </c>
      <c r="C38" s="42"/>
      <c r="D38" s="40">
        <f>D42+D45+D40</f>
        <v>554000</v>
      </c>
      <c r="E38" s="34"/>
    </row>
    <row r="39" spans="1:5" ht="66" customHeight="1">
      <c r="A39" s="159" t="s">
        <v>328</v>
      </c>
      <c r="B39" s="22" t="s">
        <v>329</v>
      </c>
      <c r="C39" s="42"/>
      <c r="D39" s="40">
        <f>D40</f>
        <v>100000</v>
      </c>
      <c r="E39" s="36"/>
    </row>
    <row r="40" spans="1:5" ht="37.5" customHeight="1">
      <c r="A40" s="159" t="s">
        <v>259</v>
      </c>
      <c r="B40" s="22" t="s">
        <v>330</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80000</v>
      </c>
      <c r="E42" s="36"/>
    </row>
    <row r="43" spans="1:5" ht="43.5" customHeight="1">
      <c r="A43" s="151" t="s">
        <v>259</v>
      </c>
      <c r="B43" s="133" t="s">
        <v>196</v>
      </c>
      <c r="C43" s="47"/>
      <c r="D43" s="49">
        <f>D44</f>
        <v>80000</v>
      </c>
      <c r="E43" s="36"/>
    </row>
    <row r="44" spans="1:5" ht="41.25" customHeight="1">
      <c r="A44" s="156" t="s">
        <v>72</v>
      </c>
      <c r="B44" s="133"/>
      <c r="C44" s="47">
        <v>200</v>
      </c>
      <c r="D44" s="49">
        <v>80000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1579012.1600000001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444</v>
      </c>
      <c r="B52" s="17" t="s">
        <v>331</v>
      </c>
      <c r="C52" s="42"/>
      <c r="D52" s="40">
        <f>D53</f>
        <v>10349.86</v>
      </c>
      <c r="E52" s="36"/>
    </row>
    <row r="53" spans="1:10" ht="42" customHeight="1">
      <c r="A53" s="161" t="s">
        <v>201</v>
      </c>
      <c r="B53" s="15"/>
      <c r="C53" s="42" t="s">
        <v>202</v>
      </c>
      <c r="D53" s="40">
        <v>10349.86</v>
      </c>
      <c r="E53" s="36"/>
    </row>
    <row r="54" spans="1:10" s="28" customFormat="1" ht="75" customHeight="1">
      <c r="A54" s="160" t="s">
        <v>399</v>
      </c>
      <c r="B54" s="17" t="s">
        <v>400</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1544512.3</v>
      </c>
      <c r="E56" s="34"/>
    </row>
    <row r="57" spans="1:10" ht="99" customHeight="1">
      <c r="A57" s="163" t="s">
        <v>255</v>
      </c>
      <c r="B57" s="1" t="s">
        <v>206</v>
      </c>
      <c r="C57" s="38"/>
      <c r="D57" s="44">
        <f>D58</f>
        <v>1544512.3</v>
      </c>
      <c r="E57" s="34"/>
    </row>
    <row r="58" spans="1:10" ht="64.5" customHeight="1">
      <c r="A58" s="160" t="s">
        <v>445</v>
      </c>
      <c r="B58" s="123" t="s">
        <v>379</v>
      </c>
      <c r="C58" s="38"/>
      <c r="D58" s="44">
        <f>D59</f>
        <v>1544512.3</v>
      </c>
      <c r="E58" s="34"/>
    </row>
    <row r="59" spans="1:10" ht="54.75" customHeight="1">
      <c r="A59" s="152" t="s">
        <v>201</v>
      </c>
      <c r="B59" s="37"/>
      <c r="C59" s="38">
        <v>300</v>
      </c>
      <c r="D59" s="44">
        <v>1544512.3</v>
      </c>
      <c r="E59" s="34"/>
    </row>
    <row r="60" spans="1:10" ht="54.75" customHeight="1">
      <c r="A60" s="150" t="s">
        <v>74</v>
      </c>
      <c r="B60" s="14" t="s">
        <v>207</v>
      </c>
      <c r="C60" s="51"/>
      <c r="D60" s="44">
        <f>D61</f>
        <v>14358135.810000001</v>
      </c>
      <c r="E60" s="34"/>
    </row>
    <row r="61" spans="1:10" ht="57.75" customHeight="1">
      <c r="A61" s="10" t="s">
        <v>75</v>
      </c>
      <c r="B61" s="15" t="s">
        <v>208</v>
      </c>
      <c r="C61" s="51"/>
      <c r="D61" s="44">
        <f>D62+D69</f>
        <v>14358135.810000001</v>
      </c>
      <c r="E61" s="34"/>
    </row>
    <row r="62" spans="1:10" ht="71.25" customHeight="1">
      <c r="A62" s="11" t="s">
        <v>381</v>
      </c>
      <c r="B62" s="17" t="s">
        <v>210</v>
      </c>
      <c r="C62" s="51"/>
      <c r="D62" s="44">
        <f>D63+D65+D67</f>
        <v>10338652.810000001</v>
      </c>
      <c r="E62" s="34"/>
    </row>
    <row r="63" spans="1:10" ht="67.5" customHeight="1">
      <c r="A63" s="11" t="s">
        <v>384</v>
      </c>
      <c r="B63" s="17" t="s">
        <v>383</v>
      </c>
      <c r="C63" s="51"/>
      <c r="D63" s="44">
        <f>D64</f>
        <v>309281</v>
      </c>
      <c r="E63" s="34"/>
    </row>
    <row r="64" spans="1:10" ht="39.75" customHeight="1">
      <c r="A64" s="156" t="s">
        <v>72</v>
      </c>
      <c r="B64" s="37"/>
      <c r="C64" s="38">
        <v>200</v>
      </c>
      <c r="D64" s="44">
        <v>309281</v>
      </c>
      <c r="E64" s="34"/>
    </row>
    <row r="65" spans="1:10" ht="70.5" customHeight="1">
      <c r="A65" s="11" t="s">
        <v>385</v>
      </c>
      <c r="B65" s="17" t="s">
        <v>212</v>
      </c>
      <c r="C65" s="144"/>
      <c r="D65" s="44">
        <f>D66</f>
        <v>4153032.81</v>
      </c>
      <c r="E65" s="34"/>
    </row>
    <row r="66" spans="1:10" ht="33" customHeight="1">
      <c r="A66" s="164" t="s">
        <v>72</v>
      </c>
      <c r="B66" s="143"/>
      <c r="C66" s="144" t="s">
        <v>165</v>
      </c>
      <c r="D66" s="48">
        <v>4153032.81</v>
      </c>
      <c r="E66" s="34"/>
    </row>
    <row r="67" spans="1:10" s="28" customFormat="1" ht="75.75" customHeight="1">
      <c r="A67" s="156" t="s">
        <v>401</v>
      </c>
      <c r="B67" s="133" t="s">
        <v>402</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382</v>
      </c>
      <c r="B69" s="17" t="s">
        <v>211</v>
      </c>
      <c r="C69" s="144"/>
      <c r="D69" s="44">
        <f>D70+D72</f>
        <v>4019483</v>
      </c>
      <c r="E69" s="34"/>
    </row>
    <row r="70" spans="1:10" ht="57" customHeight="1">
      <c r="A70" s="11" t="s">
        <v>209</v>
      </c>
      <c r="B70" s="17" t="s">
        <v>380</v>
      </c>
      <c r="C70" s="51"/>
      <c r="D70" s="44">
        <f>D71</f>
        <v>2499941</v>
      </c>
      <c r="E70" s="34"/>
    </row>
    <row r="71" spans="1:10" ht="48" customHeight="1">
      <c r="A71" s="164" t="s">
        <v>72</v>
      </c>
      <c r="B71" s="143"/>
      <c r="C71" s="144" t="s">
        <v>165</v>
      </c>
      <c r="D71" s="48">
        <v>2499941</v>
      </c>
      <c r="E71" s="34"/>
    </row>
    <row r="72" spans="1:10" s="28" customFormat="1" ht="76.5" customHeight="1">
      <c r="A72" s="151" t="s">
        <v>405</v>
      </c>
      <c r="B72" s="133" t="s">
        <v>406</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8629783.5700000003</v>
      </c>
      <c r="E82" s="34"/>
    </row>
    <row r="83" spans="1:5" ht="60" customHeight="1">
      <c r="A83" s="154" t="s">
        <v>81</v>
      </c>
      <c r="B83" s="19" t="s">
        <v>220</v>
      </c>
      <c r="C83" s="51"/>
      <c r="D83" s="44">
        <f>D84+D87+D90+D93+D96+D99</f>
        <v>8629783.5700000003</v>
      </c>
      <c r="E83" s="34"/>
    </row>
    <row r="84" spans="1:5" ht="54.75" customHeight="1">
      <c r="A84" s="155" t="s">
        <v>221</v>
      </c>
      <c r="B84" s="18" t="s">
        <v>222</v>
      </c>
      <c r="C84" s="51"/>
      <c r="D84" s="44">
        <f>D85</f>
        <v>1551000</v>
      </c>
      <c r="E84" s="34"/>
    </row>
    <row r="85" spans="1:5" ht="39" customHeight="1">
      <c r="A85" s="159" t="s">
        <v>446</v>
      </c>
      <c r="B85" s="22" t="s">
        <v>223</v>
      </c>
      <c r="C85" s="32"/>
      <c r="D85" s="33">
        <f>D86</f>
        <v>1551000</v>
      </c>
      <c r="E85" s="34"/>
    </row>
    <row r="86" spans="1:5" ht="33.75" customHeight="1">
      <c r="A86" s="156" t="s">
        <v>72</v>
      </c>
      <c r="B86" s="37"/>
      <c r="C86" s="47">
        <v>200</v>
      </c>
      <c r="D86" s="33">
        <v>1551000</v>
      </c>
      <c r="E86" s="34"/>
    </row>
    <row r="87" spans="1:5" ht="51" customHeight="1">
      <c r="A87" s="151" t="s">
        <v>224</v>
      </c>
      <c r="B87" s="133" t="s">
        <v>225</v>
      </c>
      <c r="C87" s="47"/>
      <c r="D87" s="33">
        <f>D88</f>
        <v>50000</v>
      </c>
      <c r="E87" s="34"/>
    </row>
    <row r="88" spans="1:5" ht="23.25" customHeight="1">
      <c r="A88" s="159" t="s">
        <v>84</v>
      </c>
      <c r="B88" s="22" t="s">
        <v>226</v>
      </c>
      <c r="C88" s="32"/>
      <c r="D88" s="33">
        <f>D89</f>
        <v>50000</v>
      </c>
      <c r="E88" s="34"/>
    </row>
    <row r="89" spans="1:5" ht="33" customHeight="1">
      <c r="A89" s="156" t="s">
        <v>72</v>
      </c>
      <c r="B89" s="37"/>
      <c r="C89" s="47">
        <v>200</v>
      </c>
      <c r="D89" s="40">
        <v>50000</v>
      </c>
      <c r="E89" s="34"/>
    </row>
    <row r="90" spans="1:5" ht="34.5" customHeight="1">
      <c r="A90" s="151" t="s">
        <v>447</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2456783.5699999998</v>
      </c>
      <c r="E93" s="34"/>
    </row>
    <row r="94" spans="1:5" ht="36" customHeight="1">
      <c r="A94" s="159" t="s">
        <v>260</v>
      </c>
      <c r="B94" s="22" t="s">
        <v>231</v>
      </c>
      <c r="C94" s="32"/>
      <c r="D94" s="33">
        <f>D95</f>
        <v>2456783.5699999998</v>
      </c>
      <c r="E94" s="34"/>
    </row>
    <row r="95" spans="1:5" ht="32.25" customHeight="1">
      <c r="A95" s="156" t="s">
        <v>72</v>
      </c>
      <c r="B95" s="37"/>
      <c r="C95" s="47">
        <v>200</v>
      </c>
      <c r="D95" s="33">
        <v>2456783.5699999998</v>
      </c>
      <c r="E95" s="34"/>
    </row>
    <row r="96" spans="1:5" ht="50.25" customHeight="1">
      <c r="A96" s="151" t="s">
        <v>232</v>
      </c>
      <c r="B96" s="133" t="s">
        <v>258</v>
      </c>
      <c r="C96" s="47"/>
      <c r="D96" s="33">
        <f>D97</f>
        <v>3700000</v>
      </c>
      <c r="E96" s="34"/>
    </row>
    <row r="97" spans="1:5" ht="42" customHeight="1">
      <c r="A97" s="159" t="s">
        <v>82</v>
      </c>
      <c r="B97" s="22" t="s">
        <v>233</v>
      </c>
      <c r="C97" s="51"/>
      <c r="D97" s="44">
        <f>D98</f>
        <v>3700000</v>
      </c>
      <c r="E97" s="34"/>
    </row>
    <row r="98" spans="1:5" ht="43.5" customHeight="1">
      <c r="A98" s="156" t="s">
        <v>72</v>
      </c>
      <c r="B98" s="37"/>
      <c r="C98" s="47">
        <v>200</v>
      </c>
      <c r="D98" s="48">
        <v>3700000</v>
      </c>
      <c r="E98" s="34"/>
    </row>
    <row r="99" spans="1:5" ht="43.5" customHeight="1">
      <c r="A99" s="151" t="s">
        <v>453</v>
      </c>
      <c r="B99" s="133" t="s">
        <v>454</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392</v>
      </c>
      <c r="B106" s="200" t="s">
        <v>393</v>
      </c>
      <c r="C106" s="47"/>
      <c r="D106" s="48">
        <f>D107</f>
        <v>2000</v>
      </c>
      <c r="E106" s="34"/>
    </row>
    <row r="107" spans="1:5" ht="97.5" customHeight="1">
      <c r="A107" s="151" t="s">
        <v>391</v>
      </c>
      <c r="B107" s="133" t="s">
        <v>390</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8807852</v>
      </c>
      <c r="E109" s="34"/>
    </row>
    <row r="110" spans="1:5" ht="67.5" customHeight="1">
      <c r="A110" s="197" t="s">
        <v>296</v>
      </c>
      <c r="B110" s="200" t="s">
        <v>298</v>
      </c>
      <c r="C110" s="47"/>
      <c r="D110" s="48">
        <f>D111</f>
        <v>8807852</v>
      </c>
      <c r="E110" s="34"/>
    </row>
    <row r="111" spans="1:5" ht="67.5" customHeight="1">
      <c r="A111" s="151" t="s">
        <v>387</v>
      </c>
      <c r="B111" s="133" t="s">
        <v>386</v>
      </c>
      <c r="C111" s="47"/>
      <c r="D111" s="48">
        <f>D112</f>
        <v>8807852</v>
      </c>
      <c r="E111" s="34"/>
    </row>
    <row r="112" spans="1:5" ht="51" customHeight="1">
      <c r="A112" s="156" t="s">
        <v>72</v>
      </c>
      <c r="B112" s="200"/>
      <c r="C112" s="47">
        <v>200</v>
      </c>
      <c r="D112" s="48">
        <v>8807852</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448</v>
      </c>
      <c r="B115" s="133" t="s">
        <v>320</v>
      </c>
      <c r="C115" s="47"/>
      <c r="D115" s="48">
        <f>D116</f>
        <v>107392.43</v>
      </c>
      <c r="E115" s="34"/>
    </row>
    <row r="116" spans="1:5" ht="44.25" customHeight="1">
      <c r="A116" s="156" t="s">
        <v>72</v>
      </c>
      <c r="B116" s="200"/>
      <c r="C116" s="47">
        <v>200</v>
      </c>
      <c r="D116" s="48">
        <v>107392.43</v>
      </c>
      <c r="E116" s="34"/>
    </row>
    <row r="117" spans="1:5" ht="102.75" customHeight="1">
      <c r="A117" s="342" t="s">
        <v>455</v>
      </c>
      <c r="B117" s="24" t="s">
        <v>456</v>
      </c>
      <c r="C117" s="343"/>
      <c r="D117" s="344">
        <f>D118</f>
        <v>15000</v>
      </c>
      <c r="E117" s="34"/>
    </row>
    <row r="118" spans="1:5" ht="108" customHeight="1">
      <c r="A118" s="151" t="s">
        <v>457</v>
      </c>
      <c r="B118" s="133" t="s">
        <v>458</v>
      </c>
      <c r="C118" s="47"/>
      <c r="D118" s="48">
        <f>D119</f>
        <v>15000</v>
      </c>
      <c r="E118" s="34"/>
    </row>
    <row r="119" spans="1:5" ht="60.75" customHeight="1">
      <c r="A119" s="345" t="s">
        <v>459</v>
      </c>
      <c r="B119" s="133" t="s">
        <v>460</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7122596.25</v>
      </c>
      <c r="E121" s="34"/>
    </row>
    <row r="122" spans="1:5" ht="84.75" customHeight="1">
      <c r="A122" s="165" t="s">
        <v>244</v>
      </c>
      <c r="B122" s="349" t="s">
        <v>246</v>
      </c>
      <c r="C122" s="145"/>
      <c r="D122" s="53">
        <f>D123+D124</f>
        <v>52456.72</v>
      </c>
      <c r="E122" s="34"/>
    </row>
    <row r="123" spans="1:5" ht="89.25" customHeight="1">
      <c r="A123" s="156" t="s">
        <v>89</v>
      </c>
      <c r="B123" s="349"/>
      <c r="C123" s="146" t="s">
        <v>245</v>
      </c>
      <c r="D123" s="147">
        <v>40351.32</v>
      </c>
      <c r="E123" s="34"/>
    </row>
    <row r="124" spans="1:5" ht="41.25" customHeight="1">
      <c r="A124" s="156" t="s">
        <v>72</v>
      </c>
      <c r="B124" s="349"/>
      <c r="C124" s="146" t="s">
        <v>165</v>
      </c>
      <c r="D124" s="147">
        <v>12105.4</v>
      </c>
      <c r="E124" s="34"/>
    </row>
    <row r="125" spans="1:5" ht="63.75" customHeight="1">
      <c r="A125" s="151" t="s">
        <v>275</v>
      </c>
      <c r="B125" s="349" t="s">
        <v>274</v>
      </c>
      <c r="C125" s="146"/>
      <c r="D125" s="147">
        <f>D126+D127</f>
        <v>205170</v>
      </c>
      <c r="E125" s="34"/>
    </row>
    <row r="126" spans="1:5" ht="97.5" customHeight="1">
      <c r="A126" s="203" t="s">
        <v>276</v>
      </c>
      <c r="B126" s="349"/>
      <c r="C126" s="146" t="s">
        <v>245</v>
      </c>
      <c r="D126" s="147">
        <v>198000</v>
      </c>
      <c r="E126" s="34"/>
    </row>
    <row r="127" spans="1:5" ht="35.25" customHeight="1">
      <c r="A127" s="191" t="s">
        <v>72</v>
      </c>
      <c r="B127" s="349"/>
      <c r="C127" s="146" t="s">
        <v>165</v>
      </c>
      <c r="D127" s="147">
        <v>7170</v>
      </c>
      <c r="E127" s="34"/>
    </row>
    <row r="128" spans="1:5" ht="21.75" customHeight="1">
      <c r="A128" s="79" t="s">
        <v>86</v>
      </c>
      <c r="B128" s="350" t="s">
        <v>235</v>
      </c>
      <c r="C128" s="42"/>
      <c r="D128" s="33">
        <f>D129</f>
        <v>872880</v>
      </c>
      <c r="E128" s="34"/>
    </row>
    <row r="129" spans="1:5" ht="91.5" customHeight="1">
      <c r="A129" s="156" t="s">
        <v>89</v>
      </c>
      <c r="B129" s="37"/>
      <c r="C129" s="47">
        <v>100</v>
      </c>
      <c r="D129" s="44">
        <v>872880</v>
      </c>
      <c r="E129" s="34"/>
    </row>
    <row r="130" spans="1:5" ht="21.75" customHeight="1">
      <c r="A130" s="79" t="s">
        <v>87</v>
      </c>
      <c r="B130" s="350" t="s">
        <v>236</v>
      </c>
      <c r="C130" s="42"/>
      <c r="D130" s="33">
        <f>D131+D132+D133</f>
        <v>4903910.74</v>
      </c>
      <c r="E130" s="34"/>
    </row>
    <row r="131" spans="1:5" ht="91.5" customHeight="1">
      <c r="A131" s="156" t="s">
        <v>89</v>
      </c>
      <c r="B131" s="37"/>
      <c r="C131" s="47">
        <v>100</v>
      </c>
      <c r="D131" s="44">
        <v>3715325.04</v>
      </c>
      <c r="E131" s="34"/>
    </row>
    <row r="132" spans="1:5" ht="41.25" customHeight="1">
      <c r="A132" s="156" t="s">
        <v>72</v>
      </c>
      <c r="B132" s="22"/>
      <c r="C132" s="47">
        <v>200</v>
      </c>
      <c r="D132" s="44">
        <v>1141250</v>
      </c>
      <c r="E132" s="34"/>
    </row>
    <row r="133" spans="1:5" ht="46.5" customHeight="1">
      <c r="A133" s="156" t="s">
        <v>73</v>
      </c>
      <c r="B133" s="37"/>
      <c r="C133" s="47">
        <v>800</v>
      </c>
      <c r="D133" s="44">
        <v>47335.7</v>
      </c>
      <c r="E133" s="36"/>
    </row>
    <row r="134" spans="1:5" ht="53.25" customHeight="1">
      <c r="A134" s="185" t="s">
        <v>356</v>
      </c>
      <c r="B134" s="163" t="s">
        <v>355</v>
      </c>
      <c r="C134" s="206"/>
      <c r="D134" s="205">
        <f>D135</f>
        <v>504921</v>
      </c>
      <c r="E134" s="34"/>
    </row>
    <row r="135" spans="1:5" ht="48" customHeight="1">
      <c r="A135" s="185" t="s">
        <v>72</v>
      </c>
      <c r="B135" s="152"/>
      <c r="C135" s="206">
        <v>200</v>
      </c>
      <c r="D135" s="205">
        <v>504921</v>
      </c>
      <c r="E135" s="34"/>
    </row>
    <row r="136" spans="1:5" ht="84" customHeight="1">
      <c r="A136" s="151" t="s">
        <v>88</v>
      </c>
      <c r="B136" s="350"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50"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50"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50"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50"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50"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9"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409</v>
      </c>
      <c r="B150" s="349" t="s">
        <v>389</v>
      </c>
      <c r="C150" s="145"/>
      <c r="D150" s="53">
        <f>D151</f>
        <v>26844.36</v>
      </c>
      <c r="E150" s="61"/>
    </row>
    <row r="151" spans="1:5" s="30" customFormat="1" ht="33" customHeight="1">
      <c r="A151" s="152" t="s">
        <v>71</v>
      </c>
      <c r="B151" s="349"/>
      <c r="C151" s="146" t="s">
        <v>202</v>
      </c>
      <c r="D151" s="53">
        <v>26844.36</v>
      </c>
      <c r="E151" s="61"/>
    </row>
    <row r="152" spans="1:5" s="30" customFormat="1" ht="122.25" customHeight="1">
      <c r="A152" s="159" t="s">
        <v>410</v>
      </c>
      <c r="B152" s="349" t="s">
        <v>307</v>
      </c>
      <c r="C152" s="145"/>
      <c r="D152" s="53">
        <f>D153</f>
        <v>53764.57</v>
      </c>
      <c r="E152" s="61"/>
    </row>
    <row r="153" spans="1:5" s="30" customFormat="1" ht="33" customHeight="1">
      <c r="A153" s="152" t="s">
        <v>71</v>
      </c>
      <c r="B153" s="349"/>
      <c r="C153" s="146" t="s">
        <v>308</v>
      </c>
      <c r="D153" s="53">
        <v>53764.57</v>
      </c>
      <c r="E153" s="61"/>
    </row>
    <row r="154" spans="1:5" s="30" customFormat="1" ht="122.25" customHeight="1">
      <c r="A154" s="159" t="s">
        <v>411</v>
      </c>
      <c r="B154" s="349" t="s">
        <v>388</v>
      </c>
      <c r="C154" s="145"/>
      <c r="D154" s="53">
        <f>D155</f>
        <v>1984.85</v>
      </c>
      <c r="E154" s="61"/>
    </row>
    <row r="155" spans="1:5" s="30" customFormat="1" ht="33" customHeight="1">
      <c r="A155" s="152" t="s">
        <v>71</v>
      </c>
      <c r="B155" s="349"/>
      <c r="C155" s="146" t="s">
        <v>308</v>
      </c>
      <c r="D155" s="53">
        <v>1984.85</v>
      </c>
      <c r="E155" s="61"/>
    </row>
    <row r="156" spans="1:5" s="30" customFormat="1" ht="18.75" customHeight="1">
      <c r="A156" s="26" t="s">
        <v>95</v>
      </c>
      <c r="B156" s="54"/>
      <c r="C156" s="55"/>
      <c r="D156" s="56">
        <f>D12+D25+D30+D37+D48+D60+D74+D82+D121+D101+D109+D113+D117</f>
        <v>43232049.719999999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81"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70" t="s">
        <v>151</v>
      </c>
      <c r="D1" s="370"/>
      <c r="E1" s="370"/>
    </row>
    <row r="2" spans="1:9">
      <c r="A2" s="370" t="s">
        <v>12</v>
      </c>
      <c r="B2" s="370"/>
      <c r="C2" s="370"/>
      <c r="D2" s="370"/>
      <c r="E2" s="370"/>
    </row>
    <row r="3" spans="1:9">
      <c r="A3" s="370" t="s">
        <v>17</v>
      </c>
      <c r="B3" s="370"/>
      <c r="C3" s="370"/>
      <c r="D3" s="370"/>
      <c r="E3" s="370"/>
    </row>
    <row r="4" spans="1:9">
      <c r="A4" s="370" t="s">
        <v>361</v>
      </c>
      <c r="B4" s="370"/>
      <c r="C4" s="370"/>
      <c r="D4" s="370"/>
      <c r="E4" s="370"/>
    </row>
    <row r="5" spans="1:9">
      <c r="A5" s="370"/>
      <c r="B5" s="370"/>
      <c r="C5" s="370" t="s">
        <v>451</v>
      </c>
      <c r="D5" s="370"/>
      <c r="E5" s="375"/>
    </row>
    <row r="6" spans="1:9" ht="12.75" customHeight="1">
      <c r="A6" s="194" t="s">
        <v>155</v>
      </c>
    </row>
    <row r="7" spans="1:9">
      <c r="A7" s="388" t="s">
        <v>374</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325</v>
      </c>
      <c r="E10" s="395" t="s">
        <v>366</v>
      </c>
      <c r="F10" s="396"/>
    </row>
    <row r="11" spans="1:9" ht="51" customHeight="1">
      <c r="A11" s="393"/>
      <c r="B11" s="393"/>
      <c r="C11" s="393"/>
      <c r="D11" s="395"/>
      <c r="E11" s="395"/>
      <c r="F11" s="396"/>
      <c r="G11" s="333"/>
      <c r="H11" s="333"/>
      <c r="I11" s="333"/>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332</v>
      </c>
      <c r="B14" s="163" t="s">
        <v>333</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334</v>
      </c>
      <c r="B18" s="169" t="s">
        <v>335</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336</v>
      </c>
      <c r="B22" s="169" t="s">
        <v>337</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338</v>
      </c>
      <c r="B27" s="169" t="s">
        <v>339</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340</v>
      </c>
      <c r="B34" s="23" t="s">
        <v>341</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328</v>
      </c>
      <c r="B38" s="22" t="s">
        <v>329</v>
      </c>
      <c r="C38" s="42"/>
      <c r="D38" s="225">
        <f>D39</f>
        <v>100000</v>
      </c>
      <c r="E38" s="218">
        <f>E39</f>
        <v>100000</v>
      </c>
      <c r="F38" s="36"/>
    </row>
    <row r="39" spans="1:9" ht="54.75" customHeight="1">
      <c r="A39" s="159" t="s">
        <v>259</v>
      </c>
      <c r="B39" s="22" t="s">
        <v>330</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444</v>
      </c>
      <c r="B51" s="169" t="s">
        <v>342</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445</v>
      </c>
      <c r="B55" s="123" t="s">
        <v>379</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381</v>
      </c>
      <c r="B59" s="170" t="s">
        <v>210</v>
      </c>
      <c r="C59" s="179"/>
      <c r="D59" s="222">
        <f>D60+D62</f>
        <v>8958339</v>
      </c>
      <c r="E59" s="222">
        <f>E60+E62</f>
        <v>9163339</v>
      </c>
      <c r="F59" s="36"/>
    </row>
    <row r="60" spans="1:10" ht="78" customHeight="1">
      <c r="A60" s="79" t="s">
        <v>385</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401</v>
      </c>
      <c r="B62" s="133" t="s">
        <v>402</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2052000</v>
      </c>
      <c r="E72" s="222">
        <f>E73+E77</f>
        <v>512642.83</v>
      </c>
      <c r="F72" s="36"/>
      <c r="G72" s="28"/>
      <c r="H72" s="28"/>
      <c r="I72" s="28"/>
    </row>
    <row r="73" spans="1:9" ht="51.75" customHeight="1">
      <c r="A73" s="163" t="s">
        <v>81</v>
      </c>
      <c r="B73" s="169" t="s">
        <v>220</v>
      </c>
      <c r="C73" s="179"/>
      <c r="D73" s="222">
        <f>D74+D77+D80+D83+D86</f>
        <v>2052000</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447</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500000</v>
      </c>
      <c r="E83" s="222">
        <f>E84</f>
        <v>26142.83</v>
      </c>
      <c r="F83" s="34"/>
      <c r="G83" s="28"/>
      <c r="H83" s="28"/>
      <c r="I83" s="28"/>
    </row>
    <row r="84" spans="1:9" s="7" customFormat="1" ht="50.25" customHeight="1">
      <c r="A84" s="175" t="s">
        <v>260</v>
      </c>
      <c r="B84" s="176" t="s">
        <v>231</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392</v>
      </c>
      <c r="B94" s="133" t="s">
        <v>393</v>
      </c>
      <c r="C94" s="47"/>
      <c r="D94" s="48">
        <f>D95</f>
        <v>2000</v>
      </c>
      <c r="E94" s="218">
        <v>0</v>
      </c>
      <c r="F94" s="28"/>
      <c r="G94" s="28"/>
      <c r="H94" s="28"/>
    </row>
    <row r="95" spans="1:9" ht="97.5" customHeight="1">
      <c r="A95" s="151" t="s">
        <v>391</v>
      </c>
      <c r="B95" s="133" t="s">
        <v>390</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322</v>
      </c>
      <c r="B97" s="24" t="s">
        <v>309</v>
      </c>
      <c r="C97" s="47"/>
      <c r="D97" s="218">
        <f t="shared" ref="D97:E99" si="6">D98</f>
        <v>50000</v>
      </c>
      <c r="E97" s="218">
        <f t="shared" si="6"/>
        <v>30000</v>
      </c>
      <c r="F97" s="134"/>
    </row>
    <row r="98" spans="1:6" s="7" customFormat="1" ht="88.5" customHeight="1">
      <c r="A98" s="197" t="s">
        <v>323</v>
      </c>
      <c r="B98" s="200" t="s">
        <v>310</v>
      </c>
      <c r="C98" s="47"/>
      <c r="D98" s="221">
        <f t="shared" si="6"/>
        <v>50000</v>
      </c>
      <c r="E98" s="218">
        <f t="shared" si="6"/>
        <v>30000</v>
      </c>
      <c r="F98" s="134"/>
    </row>
    <row r="99" spans="1:6" s="7" customFormat="1" ht="49.5" customHeight="1">
      <c r="A99" s="151" t="s">
        <v>448</v>
      </c>
      <c r="B99" s="133" t="s">
        <v>320</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234</v>
      </c>
      <c r="C101" s="171"/>
      <c r="D101" s="217">
        <f>D102+D105+D107+D111+D113+D115+D117+D119</f>
        <v>6023131.6200000001</v>
      </c>
      <c r="E101" s="217">
        <f>E102+E105+E107+E111+E113+E117+E115</f>
        <v>5968483.9700000007</v>
      </c>
      <c r="F101" s="134"/>
    </row>
    <row r="102" spans="1:6" s="7" customFormat="1" ht="54.75" customHeight="1">
      <c r="A102" s="151" t="s">
        <v>275</v>
      </c>
      <c r="B102" s="334" t="s">
        <v>274</v>
      </c>
      <c r="C102" s="146"/>
      <c r="D102" s="220">
        <f>D103+D104</f>
        <v>209270</v>
      </c>
      <c r="E102" s="218">
        <f>E103+E104</f>
        <v>222334</v>
      </c>
      <c r="F102" s="36"/>
    </row>
    <row r="103" spans="1:6" s="30" customFormat="1" ht="92.25" customHeight="1">
      <c r="A103" s="203" t="s">
        <v>276</v>
      </c>
      <c r="B103" s="334"/>
      <c r="C103" s="146" t="s">
        <v>245</v>
      </c>
      <c r="D103" s="219">
        <v>198000</v>
      </c>
      <c r="E103" s="221">
        <v>198000</v>
      </c>
      <c r="F103" s="36"/>
    </row>
    <row r="104" spans="1:6" s="30" customFormat="1" ht="65.25" customHeight="1">
      <c r="A104" s="185" t="s">
        <v>72</v>
      </c>
      <c r="B104" s="334"/>
      <c r="C104" s="146" t="s">
        <v>165</v>
      </c>
      <c r="D104" s="219">
        <v>11270</v>
      </c>
      <c r="E104" s="221">
        <v>24334</v>
      </c>
      <c r="F104" s="36"/>
    </row>
    <row r="105" spans="1:6" s="30" customFormat="1" ht="51" customHeight="1">
      <c r="A105" s="79" t="s">
        <v>86</v>
      </c>
      <c r="B105" s="79" t="s">
        <v>235</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236</v>
      </c>
      <c r="C107" s="175" t="s">
        <v>155</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165</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238</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5" t="s">
        <v>239</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409</v>
      </c>
      <c r="B115" s="334" t="s">
        <v>389</v>
      </c>
      <c r="C115" s="145"/>
      <c r="D115" s="53">
        <f>D116</f>
        <v>26844.36</v>
      </c>
      <c r="E115" s="232">
        <f>E116</f>
        <v>26844.36</v>
      </c>
    </row>
    <row r="116" spans="1:6" s="30" customFormat="1" ht="33" customHeight="1">
      <c r="A116" s="152" t="s">
        <v>71</v>
      </c>
      <c r="B116" s="334"/>
      <c r="C116" s="146" t="s">
        <v>308</v>
      </c>
      <c r="D116" s="53">
        <v>26844.36</v>
      </c>
      <c r="E116" s="232">
        <v>26844.36</v>
      </c>
    </row>
    <row r="117" spans="1:6" s="30" customFormat="1" ht="122.25" customHeight="1">
      <c r="A117" s="159" t="s">
        <v>305</v>
      </c>
      <c r="B117" s="334" t="s">
        <v>307</v>
      </c>
      <c r="C117" s="145"/>
      <c r="D117" s="53">
        <f>D118</f>
        <v>53764.57</v>
      </c>
      <c r="E117" s="232">
        <f>E118</f>
        <v>53764.57</v>
      </c>
    </row>
    <row r="118" spans="1:6" s="30" customFormat="1" ht="33" customHeight="1">
      <c r="A118" s="152" t="s">
        <v>71</v>
      </c>
      <c r="B118" s="334"/>
      <c r="C118" s="146" t="s">
        <v>308</v>
      </c>
      <c r="D118" s="53">
        <v>53764.57</v>
      </c>
      <c r="E118" s="232">
        <v>53764.57</v>
      </c>
    </row>
    <row r="119" spans="1:6" s="30" customFormat="1" ht="122.25" customHeight="1">
      <c r="A119" s="159" t="s">
        <v>411</v>
      </c>
      <c r="B119" s="334" t="s">
        <v>388</v>
      </c>
      <c r="C119" s="145"/>
      <c r="D119" s="53">
        <f>D120</f>
        <v>1984.85</v>
      </c>
      <c r="E119" s="232">
        <v>0</v>
      </c>
    </row>
    <row r="120" spans="1:6" s="30" customFormat="1" ht="33" customHeight="1">
      <c r="A120" s="152" t="s">
        <v>71</v>
      </c>
      <c r="B120" s="334"/>
      <c r="C120" s="146" t="s">
        <v>308</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249</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3"/>
      <c r="E124" s="36"/>
    </row>
    <row r="125" spans="1:6">
      <c r="A125" s="127"/>
      <c r="B125" s="120"/>
      <c r="C125" s="333"/>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3"/>
    </row>
    <row r="130" spans="1:4">
      <c r="A130" s="127"/>
      <c r="B130" s="120"/>
      <c r="C130" s="333"/>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3"/>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3"/>
    </row>
    <row r="152" spans="1:4">
      <c r="A152" s="127"/>
      <c r="B152" s="120"/>
      <c r="C152" s="333"/>
      <c r="D152" s="120"/>
    </row>
    <row r="153" spans="1:4">
      <c r="A153" s="127"/>
      <c r="B153" s="120"/>
      <c r="C153" s="120"/>
      <c r="D153" s="120"/>
    </row>
    <row r="154" spans="1:4">
      <c r="A154" s="124"/>
      <c r="B154" s="124"/>
      <c r="C154" s="120"/>
      <c r="D154" s="128"/>
    </row>
    <row r="155" spans="1:4">
      <c r="A155" s="119"/>
      <c r="B155" s="119"/>
      <c r="C155" s="125"/>
      <c r="D155" s="330"/>
    </row>
    <row r="156" spans="1:4">
      <c r="A156" s="119"/>
      <c r="B156" s="119"/>
      <c r="C156" s="120"/>
      <c r="D156" s="120"/>
    </row>
    <row r="157" spans="1:4">
      <c r="A157" s="119"/>
      <c r="B157" s="119"/>
      <c r="C157" s="120"/>
      <c r="D157" s="330"/>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2020-05-21T10:46:22Z</dcterms:modified>
</cp:coreProperties>
</file>