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ЭтаКнига" defaultThemeVersion="124226"/>
  <bookViews>
    <workbookView xWindow="480" yWindow="645" windowWidth="11340" windowHeight="7980" activeTab="8"/>
  </bookViews>
  <sheets>
    <sheet name="1" sheetId="71" r:id="rId1"/>
    <sheet name="2" sheetId="92" r:id="rId2"/>
    <sheet name="3" sheetId="75" r:id="rId3"/>
    <sheet name="4" sheetId="88" r:id="rId4"/>
    <sheet name="5" sheetId="77" r:id="rId5"/>
    <sheet name="6" sheetId="89" r:id="rId6"/>
    <sheet name="7" sheetId="79" r:id="rId7"/>
    <sheet name="8" sheetId="90" r:id="rId8"/>
    <sheet name="9" sheetId="81" r:id="rId9"/>
    <sheet name="10" sheetId="60" r:id="rId10"/>
    <sheet name="11" sheetId="65" r:id="rId11"/>
    <sheet name="12" sheetId="91" r:id="rId12"/>
    <sheet name="13" sheetId="83" r:id="rId13"/>
  </sheets>
  <externalReferences>
    <externalReference r:id="rId14"/>
    <externalReference r:id="rId15"/>
  </externalReferences>
  <definedNames>
    <definedName name="_xlnm.Print_Titles" localSheetId="7">'8'!$10:$11</definedName>
    <definedName name="_xlnm.Print_Titles" localSheetId="8">'9'!$10:$11</definedName>
    <definedName name="_xlnm.Print_Area" localSheetId="7">'8'!$A:$D</definedName>
  </definedNames>
  <calcPr calcId="145621"/>
</workbook>
</file>

<file path=xl/calcChain.xml><?xml version="1.0" encoding="utf-8"?>
<calcChain xmlns="http://schemas.openxmlformats.org/spreadsheetml/2006/main">
  <c r="C13" i="91" l="1"/>
  <c r="C41" i="92" l="1"/>
  <c r="C39" i="92"/>
  <c r="C33" i="92"/>
  <c r="C31" i="92"/>
  <c r="C30" i="92" s="1"/>
  <c r="C29" i="92" s="1"/>
  <c r="C25" i="92"/>
  <c r="C23" i="92"/>
  <c r="C22" i="92" s="1"/>
  <c r="C20" i="92"/>
  <c r="C16" i="92"/>
  <c r="C15" i="92"/>
  <c r="C12" i="92" s="1"/>
  <c r="C13" i="92"/>
  <c r="C43" i="92" l="1"/>
  <c r="C14" i="91" l="1"/>
  <c r="C12" i="91"/>
  <c r="C15" i="91" s="1"/>
  <c r="D154" i="90"/>
  <c r="D152" i="90"/>
  <c r="D150" i="90"/>
  <c r="D148" i="90"/>
  <c r="D146" i="90"/>
  <c r="D144" i="90"/>
  <c r="D142" i="90"/>
  <c r="D121" i="90" s="1"/>
  <c r="D140" i="90"/>
  <c r="D138" i="90"/>
  <c r="D136" i="90"/>
  <c r="D134" i="90"/>
  <c r="D130" i="90"/>
  <c r="D128" i="90"/>
  <c r="D125" i="90"/>
  <c r="D122" i="90"/>
  <c r="D119" i="90"/>
  <c r="D118" i="90"/>
  <c r="D117" i="90"/>
  <c r="D115" i="90"/>
  <c r="D114" i="90" s="1"/>
  <c r="D113" i="90" s="1"/>
  <c r="D111" i="90"/>
  <c r="D110" i="90" s="1"/>
  <c r="D109" i="90" s="1"/>
  <c r="D107" i="90"/>
  <c r="D106" i="90"/>
  <c r="D104" i="90"/>
  <c r="D103" i="90" s="1"/>
  <c r="D102" i="90" s="1"/>
  <c r="D101" i="90" s="1"/>
  <c r="D99" i="90"/>
  <c r="D97" i="90"/>
  <c r="D96" i="90"/>
  <c r="D94" i="90"/>
  <c r="D93" i="90" s="1"/>
  <c r="D91" i="90"/>
  <c r="D90" i="90"/>
  <c r="D88" i="90"/>
  <c r="D87" i="90" s="1"/>
  <c r="D85" i="90"/>
  <c r="D84" i="90"/>
  <c r="D80" i="90"/>
  <c r="D79" i="90"/>
  <c r="D77" i="90"/>
  <c r="D76" i="90" s="1"/>
  <c r="D72" i="90"/>
  <c r="D70" i="90"/>
  <c r="D69" i="90" s="1"/>
  <c r="D67" i="90"/>
  <c r="D65" i="90"/>
  <c r="D63" i="90"/>
  <c r="D62" i="90" s="1"/>
  <c r="D61" i="90" s="1"/>
  <c r="D60" i="90" s="1"/>
  <c r="D58" i="90"/>
  <c r="D57" i="90" s="1"/>
  <c r="D56" i="90" s="1"/>
  <c r="D54" i="90"/>
  <c r="D52" i="90"/>
  <c r="D51" i="90" s="1"/>
  <c r="D50" i="90" s="1"/>
  <c r="D48" i="90" s="1"/>
  <c r="D46" i="90"/>
  <c r="D45" i="90" s="1"/>
  <c r="D43" i="90"/>
  <c r="D42" i="90"/>
  <c r="D40" i="90"/>
  <c r="D39" i="90" s="1"/>
  <c r="D35" i="90"/>
  <c r="D33" i="90"/>
  <c r="D32" i="90"/>
  <c r="D31" i="90"/>
  <c r="D30" i="90" s="1"/>
  <c r="D28" i="90"/>
  <c r="D27" i="90" s="1"/>
  <c r="D26" i="90"/>
  <c r="D25" i="90" s="1"/>
  <c r="D23" i="90"/>
  <c r="D22" i="90" s="1"/>
  <c r="D21" i="90"/>
  <c r="D19" i="90"/>
  <c r="D18" i="90"/>
  <c r="D17" i="90"/>
  <c r="D15" i="90"/>
  <c r="D14" i="90" s="1"/>
  <c r="C10" i="89"/>
  <c r="C11" i="89" s="1"/>
  <c r="C39" i="88"/>
  <c r="C36" i="88"/>
  <c r="C32" i="88"/>
  <c r="C30" i="88"/>
  <c r="C41" i="88" s="1"/>
  <c r="C27" i="88"/>
  <c r="C24" i="88"/>
  <c r="C19" i="88"/>
  <c r="C17" i="88"/>
  <c r="C13" i="88"/>
  <c r="D83" i="90" l="1"/>
  <c r="D82" i="90" s="1"/>
  <c r="D38" i="90"/>
  <c r="D37" i="90" s="1"/>
  <c r="D13" i="90"/>
  <c r="D12" i="90" s="1"/>
  <c r="D156" i="90" s="1"/>
  <c r="D75" i="90"/>
  <c r="D74" i="90" s="1"/>
  <c r="D14" i="83" l="1"/>
  <c r="C14" i="83"/>
  <c r="D13" i="83"/>
  <c r="C13" i="83"/>
  <c r="D12" i="83"/>
  <c r="D15" i="83" s="1"/>
  <c r="C12" i="83"/>
  <c r="C15" i="83" s="1"/>
  <c r="D119" i="81"/>
  <c r="E117" i="81"/>
  <c r="D117" i="81"/>
  <c r="E115" i="81"/>
  <c r="D115" i="81"/>
  <c r="E113" i="81"/>
  <c r="D113" i="81"/>
  <c r="E111" i="81"/>
  <c r="E101" i="81" s="1"/>
  <c r="D111" i="81"/>
  <c r="E107" i="81"/>
  <c r="D107" i="81"/>
  <c r="E105" i="81"/>
  <c r="D105" i="81"/>
  <c r="E102" i="81"/>
  <c r="D102" i="81"/>
  <c r="D101" i="81" s="1"/>
  <c r="E99" i="81"/>
  <c r="D99" i="81"/>
  <c r="D98" i="81" s="1"/>
  <c r="D97" i="81" s="1"/>
  <c r="E98" i="81"/>
  <c r="E97" i="81" s="1"/>
  <c r="D95" i="81"/>
  <c r="D94" i="81" s="1"/>
  <c r="E92" i="81"/>
  <c r="D92" i="81"/>
  <c r="E91" i="81"/>
  <c r="E90" i="81" s="1"/>
  <c r="E89" i="81" s="1"/>
  <c r="D91" i="81"/>
  <c r="D90" i="81" s="1"/>
  <c r="D89" i="81" s="1"/>
  <c r="D87" i="81"/>
  <c r="D86" i="81" s="1"/>
  <c r="E84" i="81"/>
  <c r="E83" i="81" s="1"/>
  <c r="D84" i="81"/>
  <c r="D83" i="81" s="1"/>
  <c r="E81" i="81"/>
  <c r="E80" i="81" s="1"/>
  <c r="D81" i="81"/>
  <c r="D80" i="81" s="1"/>
  <c r="E78" i="81"/>
  <c r="D78" i="81"/>
  <c r="D77" i="81" s="1"/>
  <c r="E75" i="81"/>
  <c r="D75" i="81"/>
  <c r="D74" i="81" s="1"/>
  <c r="D73" i="81" s="1"/>
  <c r="D72" i="81" s="1"/>
  <c r="E74" i="81"/>
  <c r="E70" i="81"/>
  <c r="D70" i="81"/>
  <c r="D69" i="81" s="1"/>
  <c r="E69" i="81"/>
  <c r="E67" i="81"/>
  <c r="D67" i="81"/>
  <c r="D66" i="81" s="1"/>
  <c r="E66" i="81"/>
  <c r="E65" i="81" s="1"/>
  <c r="E64" i="81" s="1"/>
  <c r="E60" i="81"/>
  <c r="D60" i="81"/>
  <c r="D59" i="81" s="1"/>
  <c r="D58" i="81" s="1"/>
  <c r="D57" i="81" s="1"/>
  <c r="E59" i="81"/>
  <c r="E58" i="81" s="1"/>
  <c r="E57" i="81" s="1"/>
  <c r="E55" i="81"/>
  <c r="D55" i="81"/>
  <c r="D54" i="81" s="1"/>
  <c r="D53" i="81" s="1"/>
  <c r="E54" i="81"/>
  <c r="E53" i="81" s="1"/>
  <c r="E51" i="81"/>
  <c r="E50" i="81" s="1"/>
  <c r="E49" i="81" s="1"/>
  <c r="E47" i="81" s="1"/>
  <c r="D51" i="81"/>
  <c r="D50" i="81"/>
  <c r="D49" i="81" s="1"/>
  <c r="D47" i="81" s="1"/>
  <c r="E45" i="81"/>
  <c r="E44" i="81" s="1"/>
  <c r="D45" i="81"/>
  <c r="D44" i="81"/>
  <c r="E42" i="81"/>
  <c r="E41" i="81" s="1"/>
  <c r="D42" i="81"/>
  <c r="D41" i="81"/>
  <c r="E38" i="81"/>
  <c r="D38" i="81"/>
  <c r="D37" i="81"/>
  <c r="D36" i="81" s="1"/>
  <c r="E34" i="81"/>
  <c r="D34" i="81"/>
  <c r="D30" i="81" s="1"/>
  <c r="D29" i="81" s="1"/>
  <c r="E32" i="81"/>
  <c r="E31" i="81" s="1"/>
  <c r="D32" i="81"/>
  <c r="D31" i="81"/>
  <c r="E30" i="81"/>
  <c r="E29" i="81" s="1"/>
  <c r="E27" i="81"/>
  <c r="E26" i="81" s="1"/>
  <c r="E25" i="81" s="1"/>
  <c r="E24" i="81" s="1"/>
  <c r="D27" i="81"/>
  <c r="D26" i="81"/>
  <c r="D25" i="81" s="1"/>
  <c r="D24" i="81" s="1"/>
  <c r="E22" i="81"/>
  <c r="E21" i="81" s="1"/>
  <c r="D22" i="81"/>
  <c r="D21" i="81"/>
  <c r="D20" i="81" s="1"/>
  <c r="E20" i="81"/>
  <c r="E18" i="81"/>
  <c r="D18" i="81"/>
  <c r="D17" i="81" s="1"/>
  <c r="D16" i="81" s="1"/>
  <c r="E16" i="81"/>
  <c r="E14" i="81"/>
  <c r="E13" i="81" s="1"/>
  <c r="E12" i="81" s="1"/>
  <c r="D14" i="81"/>
  <c r="D13" i="81" s="1"/>
  <c r="D10" i="79"/>
  <c r="D11" i="79" s="1"/>
  <c r="C10" i="79"/>
  <c r="C11" i="79" s="1"/>
  <c r="D38" i="77"/>
  <c r="C38" i="77"/>
  <c r="D35" i="77"/>
  <c r="C35" i="77"/>
  <c r="C34" i="77"/>
  <c r="C33" i="77"/>
  <c r="D31" i="77"/>
  <c r="C31" i="77"/>
  <c r="D29" i="77"/>
  <c r="C29" i="77"/>
  <c r="D26" i="77"/>
  <c r="C26" i="77"/>
  <c r="D23" i="77"/>
  <c r="C23" i="77"/>
  <c r="D20" i="77"/>
  <c r="C20" i="77"/>
  <c r="D18" i="77"/>
  <c r="C18" i="77"/>
  <c r="D14" i="77"/>
  <c r="D40" i="77" s="1"/>
  <c r="D42" i="77" s="1"/>
  <c r="C14" i="77"/>
  <c r="C40" i="77" s="1"/>
  <c r="C42" i="77" s="1"/>
  <c r="D36" i="75"/>
  <c r="C36" i="75"/>
  <c r="D33" i="75"/>
  <c r="C33" i="75"/>
  <c r="D31" i="75"/>
  <c r="D30" i="75" s="1"/>
  <c r="D29" i="75" s="1"/>
  <c r="C31" i="75"/>
  <c r="C30" i="75" s="1"/>
  <c r="C29" i="75" s="1"/>
  <c r="D25" i="75"/>
  <c r="C25" i="75"/>
  <c r="C22" i="75" s="1"/>
  <c r="C12" i="75" s="1"/>
  <c r="D23" i="75"/>
  <c r="D22" i="75"/>
  <c r="D20" i="75"/>
  <c r="C20" i="75"/>
  <c r="D16" i="75"/>
  <c r="D15" i="75" s="1"/>
  <c r="C16" i="75"/>
  <c r="C15" i="75"/>
  <c r="D13" i="75"/>
  <c r="C13" i="75"/>
  <c r="D12" i="81" l="1"/>
  <c r="E37" i="81"/>
  <c r="E36" i="81" s="1"/>
  <c r="E121" i="81"/>
  <c r="E123" i="81" s="1"/>
  <c r="D65" i="81"/>
  <c r="D64" i="81" s="1"/>
  <c r="E73" i="81"/>
  <c r="E72" i="81" s="1"/>
  <c r="D12" i="75"/>
  <c r="D39" i="75" s="1"/>
  <c r="C39" i="75"/>
  <c r="D121" i="81" l="1"/>
  <c r="D123" i="81" s="1"/>
  <c r="E21" i="65" l="1"/>
  <c r="D21" i="60"/>
  <c r="D21" i="65" l="1"/>
</calcChain>
</file>

<file path=xl/sharedStrings.xml><?xml version="1.0" encoding="utf-8"?>
<sst xmlns="http://schemas.openxmlformats.org/spreadsheetml/2006/main" count="928" uniqueCount="468">
  <si>
    <t>Российской Федерации</t>
  </si>
  <si>
    <t>Код</t>
  </si>
  <si>
    <t>Наименование</t>
  </si>
  <si>
    <t>Общегосударственные вопросы</t>
  </si>
  <si>
    <t>Жилищно-коммунальное хозяйство</t>
  </si>
  <si>
    <t>НАИМЕНОВАНИЕ</t>
  </si>
  <si>
    <t>Источники</t>
  </si>
  <si>
    <t>внутреннего финансирования дефицита бюджета</t>
  </si>
  <si>
    <t>Приложение 2</t>
  </si>
  <si>
    <t>0100</t>
  </si>
  <si>
    <t>0104</t>
  </si>
  <si>
    <t>0500</t>
  </si>
  <si>
    <t>к Решению Муниципального Совета</t>
  </si>
  <si>
    <t>0300</t>
  </si>
  <si>
    <t>Национальная безопасность и правоохранительная деятельность</t>
  </si>
  <si>
    <t>Приложение 6</t>
  </si>
  <si>
    <t>Приложение 1</t>
  </si>
  <si>
    <t>Борисоглебского сельского поселения</t>
  </si>
  <si>
    <t>Приложение 4</t>
  </si>
  <si>
    <t>Увеличение прочих остатков денежных средств бюджетов поселений</t>
  </si>
  <si>
    <t>0503</t>
  </si>
  <si>
    <t>Благоустройство</t>
  </si>
  <si>
    <t xml:space="preserve">по разделам и подразделам классификации расходов бюджетов </t>
  </si>
  <si>
    <t>Функционирование Правительства Российской Федерации, высших исполнительных органов государственной власти субъектов Российской Федерации, местных администраций</t>
  </si>
  <si>
    <t>Изменение остатков средств на счетах по учету средств бюджета</t>
  </si>
  <si>
    <t>Уменьшение прочих остатков денежных средств  бюджетов поселений</t>
  </si>
  <si>
    <t>Жилищное хозяйство</t>
  </si>
  <si>
    <t>0501</t>
  </si>
  <si>
    <t>0400</t>
  </si>
  <si>
    <t>0707</t>
  </si>
  <si>
    <t>0700</t>
  </si>
  <si>
    <t>Молодежная политика и оздоровление детей</t>
  </si>
  <si>
    <t>0800</t>
  </si>
  <si>
    <t>Культура</t>
  </si>
  <si>
    <t>0801</t>
  </si>
  <si>
    <t>Массовый спорт</t>
  </si>
  <si>
    <t>1100</t>
  </si>
  <si>
    <t>1102</t>
  </si>
  <si>
    <t>Национальная экономика</t>
  </si>
  <si>
    <t>Образование</t>
  </si>
  <si>
    <t>Культура и кинематография</t>
  </si>
  <si>
    <t>Физическая культура и спорт</t>
  </si>
  <si>
    <t>Социальное обеспечение населения</t>
  </si>
  <si>
    <t>1000</t>
  </si>
  <si>
    <t>1003</t>
  </si>
  <si>
    <t>Социальная политика</t>
  </si>
  <si>
    <t>0409</t>
  </si>
  <si>
    <t>Дорожное хозяйство (дорожные фонды)</t>
  </si>
  <si>
    <t>0113</t>
  </si>
  <si>
    <t>Другие общегосударственные вопросы</t>
  </si>
  <si>
    <t>0310</t>
  </si>
  <si>
    <t>Обеспечение пожарной безопасности</t>
  </si>
  <si>
    <t>Итого</t>
  </si>
  <si>
    <t>Код целевой классификации</t>
  </si>
  <si>
    <t>Вид расходов</t>
  </si>
  <si>
    <t>Муниципальная программа "Развитие культуры,  туризма и молодежной политики в Борисоглебском сельском поселении"</t>
  </si>
  <si>
    <t>Муниципальная целевая программа "Организация досуга и обеспечения жителей Борисоглебского сельского поселения услугами организации культуры"</t>
  </si>
  <si>
    <t>Иные межбюджетные трансферты на осуществление мероприятий по обеспечению жителей Борисоглебского сельского поселения услугами организаций культуры за счет средств бюджета поселения</t>
  </si>
  <si>
    <t>Муниципальная целевая программа "Развитие библиотечного дела на территории Борисоглебского сельского поселения"</t>
  </si>
  <si>
    <t>Иные межбюджетные трансферты на осуществление мероприятий по организации библиотечного обслуживания населения, комплектованию и обеспечению сохранности библиотечных фондов библиотек Борисоглебского сельского поселения за счет средств бюджета поселения</t>
  </si>
  <si>
    <t xml:space="preserve">Муниципальная целевая программа "Молодежь" </t>
  </si>
  <si>
    <t>Иные межбюджетные трансферты на осуществление мероприятий по работе с детьми и молодежью Борисоглебского сельского поселения за счет средств бюджета поселения</t>
  </si>
  <si>
    <t>Муниципальная программа "Физическая культура и спорт в Борисоглебском сельском поселении"</t>
  </si>
  <si>
    <t>Муниципальная целевая программа "Развитие физической культуры и спорта в Борисоглебском сельском поселении"</t>
  </si>
  <si>
    <t>Иные межбюджетные трансферты на осуществление мероприятий  для развития физической культуры и массового спорта на территории Борисоглебского сельского поселения за счет средств бюджета поселения</t>
  </si>
  <si>
    <t>Муниципальная программа "Обеспечение качественными коммунальными услугами населения Борисоглебского сельского поселения"</t>
  </si>
  <si>
    <t>Муниципальная целевая программа "Комплексная программа развития систем коммунальной инфраструктуры Борисоглебского сельского поселения"</t>
  </si>
  <si>
    <t>Муниципальная целевая программа "Развитие муниципальной службы в Администрации Борисоглебского сельского поселения Ярославской области"</t>
  </si>
  <si>
    <t>Муниципальная программа "Обеспечение доступным и комфортным жильем населения Борисоглебского сельского поселения"</t>
  </si>
  <si>
    <t>Муниципальная целевая программа "Переселение граждан из аварийного и признанного непригодным для проживания жилищного фонда Борисоглебского сельского поселения"</t>
  </si>
  <si>
    <t>Муниципальная целевая программа "Поддержка граждан, проживающих на территории Борисоглебского сельского поселения, в сфере ипотечного жилищного кредитования"</t>
  </si>
  <si>
    <t>Межбюджетные трансферты</t>
  </si>
  <si>
    <t>Закупка товаров, работ и услуг для государственных (муниципальных) нужд</t>
  </si>
  <si>
    <t>Иные бюджетные ассигнования</t>
  </si>
  <si>
    <t>Муниципальная программа "Развитие дорожного хозяйства и транспорта в Борисоглебском сельском поселении"</t>
  </si>
  <si>
    <t>Муниципальная целевая программа "Развитие сети автомобильных дорог Борисоглебского сельского поселения"</t>
  </si>
  <si>
    <t>Муниципальная программа "Защита населения и территории Борисоглебского сельского поселения от чрезвычайных ситуаций, обеспечение пожарной безопасности и безопасности людей на водных объектах"</t>
  </si>
  <si>
    <t>Муниципальная целевая программа "Защита населения и территории Борисоглебского сельского поселения от чрезвычайных ситуаций, обеспечение  пожарной безопасности и безопасности людей на водных объектах"</t>
  </si>
  <si>
    <t>Организация и осуществление мероприятий по пожарной безопасности Борисоглебского сельского поселения</t>
  </si>
  <si>
    <t>Организация и осуществление мероприятий по обеспечению безопасности людей на водных объектах, охране их жизни и здоровья</t>
  </si>
  <si>
    <t>Муниципальная программа " Благоустройство территории Борисоглебского сельского поселения"</t>
  </si>
  <si>
    <t>Муниципальная целевая программа " Содержание объектов благоустройства на  территории Борисоглебского сельского поселения"</t>
  </si>
  <si>
    <t>Расходы на уличное освещение территории Борисоглебского сельского поселения</t>
  </si>
  <si>
    <t>Расходы на озеленение территории Борисоглебского сельского поселения</t>
  </si>
  <si>
    <t>Расходы на организацию и содержание мест захоронения</t>
  </si>
  <si>
    <t>Непрограммные расходы</t>
  </si>
  <si>
    <t>Глава муниципального образования</t>
  </si>
  <si>
    <t>Центральный аппарат</t>
  </si>
  <si>
    <t>Иные межбюджетные трансферты на осуществление переданных полномочий по исполнению бюджета поселения в части казначейского исполнения бюджета Борисоглебского сельского поселения</t>
  </si>
  <si>
    <t>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</si>
  <si>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Иные межбюджетные трансферты на осуществление переданных полномочий контрольно-счетного органа Борисоглебского сельского поселения по осуществлению внешнего муниципального финансового контроля</t>
  </si>
  <si>
    <t>Иные межбюджетные трансферты на осуществление переданных полномочий по организации библиотечного обслуживания населения Борисоглебского сельского поселения</t>
  </si>
  <si>
    <t xml:space="preserve">Иные межбюджетные трансферты на осуществление переданных полномочий по созданию условий для организации досуга жителей Борисоглебского сельского поселения </t>
  </si>
  <si>
    <t>Иные межбюджетные трансферты на осуществление переданных полномочий по организации мероприятий по работе с детьми и молодежью в Борисоглебском сельском поселении</t>
  </si>
  <si>
    <t xml:space="preserve">Иные межбюджетные трансферты на осуществление переданных полномочий по обеспечению условий для развития на территории Борисоглебского сельского поселения физической культуры и массового спорта и организации проведения официальных физкультурно-оздоровительных и спортивных мероприятий </t>
  </si>
  <si>
    <t>ИТОГО:</t>
  </si>
  <si>
    <t>ИТОГО</t>
  </si>
  <si>
    <t>0314</t>
  </si>
  <si>
    <t>Другие вопросы в области национальной безопасности и правоохранительной деятельности</t>
  </si>
  <si>
    <t>Приложение 3</t>
  </si>
  <si>
    <t>Муниципальная программа "Развитие местного самоуправления Борисоглебского сельского поселения"</t>
  </si>
  <si>
    <t>Резервные фонды исполнительных органов местных администраций</t>
  </si>
  <si>
    <t>850 0105 0201 10 0000 510</t>
  </si>
  <si>
    <t>850 0105 0201 10 0000 610</t>
  </si>
  <si>
    <t>ИТОГО источников внутреннего финансирования</t>
  </si>
  <si>
    <t>850 0105 0000 00 0000 000</t>
  </si>
  <si>
    <t>Приложение 5</t>
  </si>
  <si>
    <t xml:space="preserve">   Прогнозируемые доходы бюджета Борисоглебского сельского поселения</t>
  </si>
  <si>
    <t>Код бюджетной классификации РФ</t>
  </si>
  <si>
    <t>Наименование дохода</t>
  </si>
  <si>
    <t>000 100 00000 00 0000 000</t>
  </si>
  <si>
    <t>Налоговые и неналоговые доходы</t>
  </si>
  <si>
    <t>000 101 00000 00 0000 000</t>
  </si>
  <si>
    <t>Налоги на прибыль, доходы</t>
  </si>
  <si>
    <t>Налог на доходы физических лиц</t>
  </si>
  <si>
    <t xml:space="preserve">000 103 00000 00 0000 000 </t>
  </si>
  <si>
    <t>Налоги на товары (работы, услуги), реализуемые на территории Российской Федерации</t>
  </si>
  <si>
    <t>Акцизы по подакцизным товарам (продукции), производимым на территории Российской Федерации</t>
  </si>
  <si>
    <t>000 106 00000 00 0000 000</t>
  </si>
  <si>
    <t>Налоги на имущество</t>
  </si>
  <si>
    <t>000 106 01000 00 0000 110</t>
  </si>
  <si>
    <t>Налог на имущество физических лиц</t>
  </si>
  <si>
    <t>000 106 06000 00 0000 110</t>
  </si>
  <si>
    <t>Земельный налог</t>
  </si>
  <si>
    <t>000 200 00000 00 0000 000</t>
  </si>
  <si>
    <t>Безвозмездные поступления</t>
  </si>
  <si>
    <t>000 202 00000 00 0000 000</t>
  </si>
  <si>
    <t>Безвозмездные поступления от других бюджетов бюджетной системы Российской Федерации</t>
  </si>
  <si>
    <t>Субсидии бюджетам бюджетной системы Российской Федерации  (межбюджетные субсидии)</t>
  </si>
  <si>
    <t>850 202 02088 10 0001 151</t>
  </si>
  <si>
    <t>Субсидии бюджетам поселений на обеспечение мероприятий по капитальному ремонту многоквартирных домов за счет средств, поступивших от государственной корпорации "Фонд содействия реформированию жилищно - коммунального хозяйства"</t>
  </si>
  <si>
    <t>Иные межбюджетные трансферты</t>
  </si>
  <si>
    <t>Администрация Борисоглебского сельского поселения</t>
  </si>
  <si>
    <t>Наименование главного распорядителя                       бюджетных средств</t>
  </si>
  <si>
    <t>Код ГРБС</t>
  </si>
  <si>
    <t xml:space="preserve">РАСПРЕДЕЛЕНИЕ </t>
  </si>
  <si>
    <t>иных межбюджетных трансфертов, передаваемых бюджетам муниципальных районов</t>
  </si>
  <si>
    <t xml:space="preserve">из бюджетов сельских поселений на осуществление части полномочий по </t>
  </si>
  <si>
    <t>№ п/п</t>
  </si>
  <si>
    <t>Наименование трансферта</t>
  </si>
  <si>
    <t>В сфере организации библиотечного обслуживания населения, комплектование библиотечных фондов библиотек поселения</t>
  </si>
  <si>
    <t>В сфере организации досуга и обеспечения жителей услугами культуры</t>
  </si>
  <si>
    <t>В сфере обеспечения условий для развития физической культуры и массового спорта</t>
  </si>
  <si>
    <t>В сфере организации и осуществления мероприятий по работе с детьми и молодежью</t>
  </si>
  <si>
    <t>В сфере осуществления полномочий по казначейскому исполнению бюджета</t>
  </si>
  <si>
    <t>В сфере осуществления внешнего муниципального финансового контроля полномочий контрольно-счетного органа</t>
  </si>
  <si>
    <t>Всего</t>
  </si>
  <si>
    <t>Условно утвержденные расходы</t>
  </si>
  <si>
    <t xml:space="preserve">Расходы бюджета Борисоглебского сельского поселения </t>
  </si>
  <si>
    <t>Приложение 7</t>
  </si>
  <si>
    <t>Приложение 8</t>
  </si>
  <si>
    <t>Приложение 9</t>
  </si>
  <si>
    <t>Приложение 11</t>
  </si>
  <si>
    <t>Приложение 10</t>
  </si>
  <si>
    <t>с классификацией доходов бюджетов Российской Федерации</t>
  </si>
  <si>
    <t xml:space="preserve"> </t>
  </si>
  <si>
    <t>Перечень главных администраторов доходов и источников финансирования дефицита бюджета Борисоглебского сельского поселения</t>
  </si>
  <si>
    <t>117 01050 10 0000 180</t>
  </si>
  <si>
    <t xml:space="preserve"> 0102 0000 10 0000 710</t>
  </si>
  <si>
    <t xml:space="preserve"> 0102 0000 10 0000 810</t>
  </si>
  <si>
    <t xml:space="preserve"> 0103 0100 10 0000 710</t>
  </si>
  <si>
    <t xml:space="preserve"> 0103 0100 10 0000 810</t>
  </si>
  <si>
    <t xml:space="preserve"> 0105 0201 10 0000 510</t>
  </si>
  <si>
    <t xml:space="preserve"> 0105 0201 10 0000 610</t>
  </si>
  <si>
    <t>Приложение 13</t>
  </si>
  <si>
    <t>200</t>
  </si>
  <si>
    <t>Прочие доходы от компенсации затрат бюджетов сельских поселений</t>
  </si>
  <si>
    <t>Субсидии бюджетам сельских поселений на строительство, модернизацию, ремонт и содержание автомобильных дорог общего пользования, в том числе дорог в поселениях (за исключением автомобильных дорог федерального значения)</t>
  </si>
  <si>
    <t>Межбюджетные трансферты,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t>
  </si>
  <si>
    <t>1001</t>
  </si>
  <si>
    <t>Пенсионное обеспечение</t>
  </si>
  <si>
    <t>01.0.00.00000</t>
  </si>
  <si>
    <t>01.1.00.00000</t>
  </si>
  <si>
    <t>01.1.03.65010</t>
  </si>
  <si>
    <t>01.2.00.00000</t>
  </si>
  <si>
    <t>01.2.04.65030</t>
  </si>
  <si>
    <t>01.3.00.00000</t>
  </si>
  <si>
    <t>01.3.01.65050</t>
  </si>
  <si>
    <t>02.0.00.00000</t>
  </si>
  <si>
    <t>02.1.00.00000</t>
  </si>
  <si>
    <t>02.1.03.65070</t>
  </si>
  <si>
    <t>03.0.00.00000</t>
  </si>
  <si>
    <t>03.3.01.65210</t>
  </si>
  <si>
    <t>03.3.00.00000</t>
  </si>
  <si>
    <t>01.1.03.00000</t>
  </si>
  <si>
    <t>01.2.04.00000</t>
  </si>
  <si>
    <t>01.3.01.00000</t>
  </si>
  <si>
    <t>02.1.03.00000</t>
  </si>
  <si>
    <t>Капитальный ремонт  многоквартирных домов и ремонт общего имущества,находящихся в муниципальной собственности</t>
  </si>
  <si>
    <t>03.3.01.00000</t>
  </si>
  <si>
    <t>04.0.00.00000</t>
  </si>
  <si>
    <t>04.1.00.00000</t>
  </si>
  <si>
    <t>Создание условий для профессионального развития и подготовки кадров муниципальной службы в администрации Борисоглебского сельского поселения, стимулирование муниципальных служащих к обучению, повышению квалификации</t>
  </si>
  <si>
    <t>04.1.04.00000</t>
  </si>
  <si>
    <t>Обеспечение устойчивого развития кадрового потенциала и повышения эффективности муниципальной службы, внедрение новых методов планирования, стимулирования и оценки деятельности муниципальных служащих</t>
  </si>
  <si>
    <t>04.1.05.00000</t>
  </si>
  <si>
    <t>04.1.04.65220</t>
  </si>
  <si>
    <t>04.1.05.65220</t>
  </si>
  <si>
    <t>05.0.00.00000</t>
  </si>
  <si>
    <t>05.1.00.00000</t>
  </si>
  <si>
    <t>05.2.00.00000</t>
  </si>
  <si>
    <t>Социальное обеспечение и иные выплаты населению</t>
  </si>
  <si>
    <t>300</t>
  </si>
  <si>
    <t>05.2.01.00000</t>
  </si>
  <si>
    <t xml:space="preserve">Поддержка молодых семей, проживающих на территории Борисоглебского сельского поселения, в приобретении (строительстве) жилья </t>
  </si>
  <si>
    <t>05.4.00.00000</t>
  </si>
  <si>
    <t>05.4.01.00000</t>
  </si>
  <si>
    <t>06.0.00.00000</t>
  </si>
  <si>
    <t>06.1.00.00000</t>
  </si>
  <si>
    <t>Осуществление дорожной деятельности в отношении автомобильных дорог местного значения вне границ населенных пунктов в границах поселения</t>
  </si>
  <si>
    <t>06.1.01.00000</t>
  </si>
  <si>
    <t>06.1.02.00000</t>
  </si>
  <si>
    <t>06.1.01.65300</t>
  </si>
  <si>
    <t>08.0.00.00000</t>
  </si>
  <si>
    <t>08.1.00.00000</t>
  </si>
  <si>
    <t>08.1.01.00000</t>
  </si>
  <si>
    <t>08.1.01.65350</t>
  </si>
  <si>
    <t>08.1.03.00000</t>
  </si>
  <si>
    <t>08.1.03.65370</t>
  </si>
  <si>
    <t>09.0.00.00000</t>
  </si>
  <si>
    <t>09.1.00.00000</t>
  </si>
  <si>
    <t>Организация взаимодействия между предприятиями, организациями и учреждениями при решении вопросов благоустройства поселения</t>
  </si>
  <si>
    <t>09.1.01.00000</t>
  </si>
  <si>
    <t>09.1.01.65410</t>
  </si>
  <si>
    <t>Приведение в качественное состояние элементов благоустройства населенных пунктов.</t>
  </si>
  <si>
    <t>09.1.02.00000</t>
  </si>
  <si>
    <t>09.1.02.65400</t>
  </si>
  <si>
    <t>09.1.03.00000</t>
  </si>
  <si>
    <t>Оздоровление санитарной экологической обстановки в поселении и на свободных территориях, ликвидация стихийных навалов мусора;</t>
  </si>
  <si>
    <t>09.1.04.00000</t>
  </si>
  <si>
    <t>09.1.03.65390</t>
  </si>
  <si>
    <t>09.1.04.65410</t>
  </si>
  <si>
    <t>Обеспечение функции уличного освещения в поселении</t>
  </si>
  <si>
    <t>09.1.05.65380</t>
  </si>
  <si>
    <t>20.0.00.00000</t>
  </si>
  <si>
    <t>20.0.00.85010</t>
  </si>
  <si>
    <t>20.0.00.85020</t>
  </si>
  <si>
    <t>20.0.00.85070</t>
  </si>
  <si>
    <t>20.0.00.85100</t>
  </si>
  <si>
    <t>20.0.00.85110</t>
  </si>
  <si>
    <t>20.0.00.85130</t>
  </si>
  <si>
    <t>20.0.00.85140</t>
  </si>
  <si>
    <t>20.0.00.85160</t>
  </si>
  <si>
    <t>20.0.00.85150</t>
  </si>
  <si>
    <t>Осуществление полномочий по решению вопросов местного значения: дорожная деятельность в отношении автомобильных дорог местного значения вне границ населенных пунктов в границах поселения</t>
  </si>
  <si>
    <t>100</t>
  </si>
  <si>
    <t>20.0.00.20500</t>
  </si>
  <si>
    <t>Финасовые средства на взнос капитального ремонта за нанимателей жилых помещений муниципального жилья</t>
  </si>
  <si>
    <t>09.0.00.0000</t>
  </si>
  <si>
    <t>Условно утвержденные</t>
  </si>
  <si>
    <t>Обеспечение равного доступа к культурным благам и возможности реализации творческого потенциала в сфере культуры и искусства для всех жителей Борисоглебского сельского поселения</t>
  </si>
  <si>
    <t>Пополнение, обеспечение сохранности библиотечного фонда</t>
  </si>
  <si>
    <t>Реализация в полном  объеме  системы  мероприятий, обеспечивающих        формирование         активного социально-значимого отношения молодежи  к  проблемам общества и окружающей среды,  способствующего  росту уровня жизни молодого поколения поселения</t>
  </si>
  <si>
    <t>Совершенствование организации физкультурно-спортивной деятельности</t>
  </si>
  <si>
    <t>Формирование рынка доступного жилья через создание условий для сбалансированного увеличения платежеспособного спроса населения на жилье, в том числе с помощью развития ипотечного жилищного кредитования и увеличения объемов жилищного строительства</t>
  </si>
  <si>
    <t>Увеличение доли молодых семей, имеющих возможность приобретения (строительство) жилья с помощью собственных, заемных средств, а также социальных выплат и субсидий на приобретение(строительство) жилья</t>
  </si>
  <si>
    <t>Разработка и реализация мероприятий, направленных на соблюдение правил пожарной безопасности населением</t>
  </si>
  <si>
    <t>Организация работы по предупреждению и пресечению нарушений требований пожарной безопасности и правил поведения на воде</t>
  </si>
  <si>
    <t>09.1.05.00000</t>
  </si>
  <si>
    <t>Реализация мероприятий в рамках программы развития муниципальной службы</t>
  </si>
  <si>
    <t>Мероприятия по  благоустройству территории Борисоглебского сельского поселения.</t>
  </si>
  <si>
    <t>Субвенции бюджетам сельских поселений на осуществление первичного воинского учета на территориях, где отсутствуют военные комиссариаты</t>
  </si>
  <si>
    <t>Всего доходов</t>
  </si>
  <si>
    <t>182 101 02000 01 0000 110</t>
  </si>
  <si>
    <t>100 103 02000 01 0000 110</t>
  </si>
  <si>
    <t>182 106 01000 00 0000 110</t>
  </si>
  <si>
    <t>182 106 01030 10 0000 110</t>
  </si>
  <si>
    <t>182 106 06000 00 0000 110</t>
  </si>
  <si>
    <t>182 106 06033 10 0000 110</t>
  </si>
  <si>
    <t>182 106 06043 10 0000 110</t>
  </si>
  <si>
    <t>0200</t>
  </si>
  <si>
    <t>0203</t>
  </si>
  <si>
    <t>Национальная оборона</t>
  </si>
  <si>
    <t>Мобилизационная и вневойсковая подготовка</t>
  </si>
  <si>
    <t>20.0.00.51180</t>
  </si>
  <si>
    <t>Осуществление первичного воинского учета на территориях, где отсутствуют военные комиссариаты</t>
  </si>
  <si>
    <t xml:space="preserve">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 </t>
  </si>
  <si>
    <t>0111</t>
  </si>
  <si>
    <t>Резервные фонды</t>
  </si>
  <si>
    <t>113 02995 10 0000 130</t>
  </si>
  <si>
    <t>114 06025 10 0000 430</t>
  </si>
  <si>
    <t>Доходы бюджетов сельских поселений от возврата иными организациями остатков субсидий прошлых лет</t>
  </si>
  <si>
    <t>Возврат прочих остатков субсидий, субвенций и иных межбюджетных трансфертов, имеющих целевое назначение, прошлых лет из бюджетов сельских поселений</t>
  </si>
  <si>
    <t>Доходы бюджетов сельских поселений от возврата остатков субсидий, субвенций и иных межбюджетных трансфертов, имеющих целевое назначение, прошлых лет из бюджетов муниципальных районов</t>
  </si>
  <si>
    <t>Получение кредитов от кредитных организаций  бюджетами сельских поселений в валюте Российской Федерации</t>
  </si>
  <si>
    <t>Погашение  бюджетами сельских поселений кредитов от кредитных организаций в валюте Российской Федерации</t>
  </si>
  <si>
    <t>Получение кредитов от других бюджетов бюджетной системы Российской Федерации бюджетами сельских поселений в валюте Российской Федерации</t>
  </si>
  <si>
    <t>Погашение  бюджетами сельских поселений кредитов от других бюджетов бюджетной системы Российской Федерации в валюте Российской Федерации</t>
  </si>
  <si>
    <t>Увеличение прочих остатков денежных средств бюджетов сельских  поселений</t>
  </si>
  <si>
    <t>Уменьшение прочих остатков денежных средств  бюджетов сельских поселений</t>
  </si>
  <si>
    <t>114 02053 10 0000 410</t>
  </si>
  <si>
    <t>111 05025 10 0000 120</t>
  </si>
  <si>
    <t>Доходы от реализации иного имущества, находящегося в собственности сельских поселений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</si>
  <si>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0412</t>
  </si>
  <si>
    <t>Другие вопросы в области национальной экономики</t>
  </si>
  <si>
    <t>Муниципальная программа "Формирование современной городской среды Борисоглебского сельского поселения"</t>
  </si>
  <si>
    <t>Муниципальная целевая программа "Формирование современной городской среды на территории Борисоглебского сельского поселения"</t>
  </si>
  <si>
    <t>13.0.00.00000</t>
  </si>
  <si>
    <t>13.1.00.00000</t>
  </si>
  <si>
    <t>Муниципальная программа "Обеспечение жителей Борисоглебского сельского поселения услугами связи, общественного питания, торговли и бытового обслуживания"</t>
  </si>
  <si>
    <t>Муниципальная программа "Развитие бытового обслуживания населения на территории Борисоглебского сельского поселения"</t>
  </si>
  <si>
    <t>12.0.00.00000</t>
  </si>
  <si>
    <t>12.1.00.00000</t>
  </si>
  <si>
    <t>Повышение качества и доступности бытовых услуг и товаров для населения</t>
  </si>
  <si>
    <t>12.1.01.00000</t>
  </si>
  <si>
    <t>Иные межбюджетные трансферты на осуществление части полномочий Борисоглебского сельского поселения по решению вопросов местного значения по созданию условий для обеспечения жителей поселения услугами бытового обслуживания в части создания условий для обеспечения жителей поселения услугами бань</t>
  </si>
  <si>
    <t>12.1.01.65460</t>
  </si>
  <si>
    <t>20.0.00.85190</t>
  </si>
  <si>
    <t>500</t>
  </si>
  <si>
    <t>14.0.00.00000</t>
  </si>
  <si>
    <t>14.1.00.00000</t>
  </si>
  <si>
    <t>117 05050 10 0000 180</t>
  </si>
  <si>
    <t>проект</t>
  </si>
  <si>
    <t>000 105 00000 00 0000 000</t>
  </si>
  <si>
    <t>Единый сельскохозяйственный налог</t>
  </si>
  <si>
    <t>2020 год    (руб.)</t>
  </si>
  <si>
    <t>2020 год (руб.)</t>
  </si>
  <si>
    <t>2020 год                        (руб.)</t>
  </si>
  <si>
    <t>2020 год           (руб.)</t>
  </si>
  <si>
    <t>План (руб.) 2020 г.</t>
  </si>
  <si>
    <t>14.1.04.65480</t>
  </si>
  <si>
    <t>Прочие субсидии бюджетам сельских поселений</t>
  </si>
  <si>
    <t>Муниципальная   программа "Повышение безопасности дорожного движения в Борисоглебском сельском поселении Борисоглебского муниципального района Ярославской области"</t>
  </si>
  <si>
    <t>Муниципальная целевая программа "Повышение безопасности дорожного движения в Борисоглебском сельском поселении Борисоглебского муниципального района Ярославской области"</t>
  </si>
  <si>
    <t>2021 год    (руб.)</t>
  </si>
  <si>
    <t>2021 год (руб.)</t>
  </si>
  <si>
    <t>2021 год                        (руб.)</t>
  </si>
  <si>
    <t>2021 год           (руб.)</t>
  </si>
  <si>
    <t>План (руб.) 2021 г.</t>
  </si>
  <si>
    <t>Формирование организационно-методического и аналитического сопровождения системы муниципальной службы</t>
  </si>
  <si>
    <t>04.1.02.00000</t>
  </si>
  <si>
    <t>04.1.02.65220</t>
  </si>
  <si>
    <t xml:space="preserve">05.2.01.61230 </t>
  </si>
  <si>
    <t>Осуществление мероприятий по обеспечению жителей Борисоглебского сельского поселения услугами организаций культуры за счет средств бюджета поселения</t>
  </si>
  <si>
    <t>01.1.03.65020</t>
  </si>
  <si>
    <t>Осуществление мероприятий по организации библиотечного обслуживания населения, комплектованию и обеспечению сохранности библиотечных фондов библиотек Борисоглебского сельского поселения за счет средств бюджета поселения</t>
  </si>
  <si>
    <t>01.2.04.65040</t>
  </si>
  <si>
    <t>Осуществление мероприятий по работе с детьми и молодежью Борисоглебского сельского поселения за счет средств бюджета поселения</t>
  </si>
  <si>
    <t>01.3.01.65060</t>
  </si>
  <si>
    <t>Осуществление мероприятий  для развития физической культуры и массового спорта на территории Борисоглебского сельского поселения за счет средств бюджета поселения</t>
  </si>
  <si>
    <t>02.1.03.65080</t>
  </si>
  <si>
    <t>Финансовые средства на меры муниципальной поддержки проведения капитального ремонта общего имущества в многоквартирных домах</t>
  </si>
  <si>
    <t>03.3.02.65490</t>
  </si>
  <si>
    <t>05.2.01.61230</t>
  </si>
  <si>
    <t>202 20041 10 0000 150</t>
  </si>
  <si>
    <t>202 25555 10 0000 150</t>
  </si>
  <si>
    <t>202 29999 10 0000 150</t>
  </si>
  <si>
    <t>202 35118 10 0000 150</t>
  </si>
  <si>
    <t>202 40014 10 0000 150</t>
  </si>
  <si>
    <t>218 05030 10 0000 150</t>
  </si>
  <si>
    <t>218 60010 10 0000 150</t>
  </si>
  <si>
    <t>219 60010 10 0000 150</t>
  </si>
  <si>
    <t>202 25497 10 0000 150</t>
  </si>
  <si>
    <t>Субсидии бюджетам сельских поселений на реализацию мероприятий по обеспечению жильем молодых семей</t>
  </si>
  <si>
    <t>111 05035 10 00000 120</t>
  </si>
  <si>
    <t>Доходы от сдачи в аренду имущества, находящегося в оперативном управлении органов управления сельских поселений и созданных ими учреждений (за исключением имущества муниципальных бюджетных и автономных учреждений)</t>
  </si>
  <si>
    <t>20.0.00.85050</t>
  </si>
  <si>
    <t>Мероприятия по управлению, распоряжению имуществом, находящимся в муниципальной собственности</t>
  </si>
  <si>
    <t>Доходы, получаемые в виде арендной платы, а также средства от продажи права на заключение договоров аренды за земли, находящиеся в собственности сельских поселений (за исключением земельных участков муниципальных бюджетных и автономных учреждений)</t>
  </si>
  <si>
    <t>Доходы от продажи земельных участков, находящихся в собственности сельских поселений (за исключением земельных участков муниципальных бюджетных и автономных учреждений)</t>
  </si>
  <si>
    <t>Невыясненные поступления, зачисляемые в бюджеты сельских поселений</t>
  </si>
  <si>
    <t>Прочие неналоговые доходы бюджетов сельских поселений</t>
  </si>
  <si>
    <t>четвертого созыва</t>
  </si>
  <si>
    <t xml:space="preserve">на 2020 г. в соответствии с классификацией доходов бюджетов </t>
  </si>
  <si>
    <t xml:space="preserve">на плановый период 2021 и 2022 годов в соответствии   </t>
  </si>
  <si>
    <t>2022 год    (руб.)</t>
  </si>
  <si>
    <t xml:space="preserve">Расходы бюджета Борисоглебского сельского поселения на 2020 год </t>
  </si>
  <si>
    <t>2022 год (руб.)</t>
  </si>
  <si>
    <t>Ведомственная структура расходов бюджета Борисоглебского сельского поселения                                         на 2020 год</t>
  </si>
  <si>
    <t xml:space="preserve">Борисоглебского сельского поселения на 2021 -2022  годы </t>
  </si>
  <si>
    <t>План (руб.) 2022 г.</t>
  </si>
  <si>
    <t xml:space="preserve">Борисоглебского сельского поселения на 2020 год </t>
  </si>
  <si>
    <t>2022 год           (руб.)</t>
  </si>
  <si>
    <t>решению вопросов местного значения на плановый период 2021 и 2022 года</t>
  </si>
  <si>
    <t>решению вопросов местного значения на 2020 год</t>
  </si>
  <si>
    <t>Расходы бюджета Борисоглебского сельского поселения по целевым статьям (муниципальным программам и непрограммным направлениям деятельности) и группам видов расходов классификации расходов бюджетов Российской Федерации на плановый период 2021 и 2022 годов</t>
  </si>
  <si>
    <t>Расходы бюджета Борисоглебского сельского поселения по целевым статьям (муниципальным программам и непрограммным направлениям деятельности) и группам видов расходов классификации расходов бюджетов Российской Федерации на 2020 год</t>
  </si>
  <si>
    <t>Ведомственная структура расходов бюджета Борисоглебского сельского поселения на плановый период 2021 и 2022 годы</t>
  </si>
  <si>
    <t>2022 год                        (руб.)</t>
  </si>
  <si>
    <t>на плановый период 2020 и 2021 годов</t>
  </si>
  <si>
    <t>05.4.01.L4970</t>
  </si>
  <si>
    <t>06.1.02.20290</t>
  </si>
  <si>
    <t>Капитальный ремонт, ремонт и содержание дорог общего пользования, а также мостовых и иных конструкций на них в границах населенных пунктов Борисоглебского сельского поселения</t>
  </si>
  <si>
    <t>Капитальный ремонт, ремонт и содержание автомобильных дорог, а также мостовых и иных конструкций на них вне границ населенных пунктов Борисоглебского сельского поселения</t>
  </si>
  <si>
    <t>06.1.01.62440</t>
  </si>
  <si>
    <t>Капитальный ремонт, ремонт и содержание автомобильных дорог Борисоглебского сельского поселения в границах населенных пунктов в границах поселения за счет средств бюджета сельского поселения</t>
  </si>
  <si>
    <t>Ремонт и содержание автомобильных дорог Борисоглебского сельского поселения в границах населенных пунктов в границах поселения за счет средств  бюджета поселения</t>
  </si>
  <si>
    <t>13.1.F2.55550</t>
  </si>
  <si>
    <t>Реализация мероприятий по формированию современной городской среды</t>
  </si>
  <si>
    <t>20.0.00.85210</t>
  </si>
  <si>
    <t>20.0.00.85170</t>
  </si>
  <si>
    <t>12.1.02.65500</t>
  </si>
  <si>
    <t>Иные межбюджетные трансферты на осуществление части полномочий Борисоглебского сельского поселения по решению вопросов местного значения по организации ритуальных услуг и содержание мест захоронения,  в части организации ритуальных услуг</t>
  </si>
  <si>
    <t>Расширение ассортимента предоставляемых населению услуг</t>
  </si>
  <si>
    <t>12.1.02.00000</t>
  </si>
  <si>
    <t>850 202 40014 10 0000 150</t>
  </si>
  <si>
    <t>850 202 35118 10 0000 150</t>
  </si>
  <si>
    <t>850 202 20041 10 0000 150</t>
  </si>
  <si>
    <t>000 202 20000 00 0000 150</t>
  </si>
  <si>
    <t>850 202 25497 10 0000 150</t>
  </si>
  <si>
    <t>Прочие субсидии бюджетам сельских поселений (Субсидия на реализацию задачи по государственной поддержке граждан, проживающих на территории Ярославской области, в сфере ипотечного жилищного кредитования)</t>
  </si>
  <si>
    <t>Реализация задач в поддержку граждан, проживающих на территории Борисоглебского сельского поселения, в сфере ипотечного жилищного кредитования за счет средств областного бюджета</t>
  </si>
  <si>
    <t>05.2.01.71230</t>
  </si>
  <si>
    <t>Капитальный ремонт, ремонт и содержание автомобильных дорог Борисоглебского сельского поселения в границах населенных пунктов в границах поселения за счет средств областного бюджета</t>
  </si>
  <si>
    <t>06.1.01.72440</t>
  </si>
  <si>
    <t>Субсидии бюджетам сельских поселений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бюджетов</t>
  </si>
  <si>
    <t>202 20302 10 0000 150</t>
  </si>
  <si>
    <t>Капитальный ремонт, ремонт и содержание автомобильных дорог Борисоглебского сельского поселения вне границ населенных пунктов в границах поселения за счет средств областного бюджета</t>
  </si>
  <si>
    <t>06.1.02.72440</t>
  </si>
  <si>
    <t>116 07090 10 0000 140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</si>
  <si>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сельского поселения</t>
  </si>
  <si>
    <t>Доплата к пенсии лицам, замещавшим муниципальные должности и должности муниципальной службы</t>
  </si>
  <si>
    <t>Иные межбюджетные трансферты на осуществление части  полномочий Борисоглебского сельского поселения по решению по решению вопросов местного значения по созданию условий для обеспечения жителей поселения услугами бытового обслуживания, части создания условий для обеспечения жителей поселения услугами бань</t>
  </si>
  <si>
    <t>Иные межбюджетные трансферты на осуществление части  полномочий Борисоглебского сельского поселения по решению по решению вопросов местного значения по организации ритуальных услуг и содержание мест захоронения,  в части организации ритуальных услуг</t>
  </si>
  <si>
    <t>202 15001 10 0000 150</t>
  </si>
  <si>
    <t>116 07010 10 0000 140</t>
  </si>
  <si>
    <t>Штрафы, неустойки, пени, уплаченные в случае просрочки исполнения поставщиком (подрядчиком, исполнителем) обязательств, предусмотренных муниципальным контрактом, заключенным муниципальным органом, казенным учреждением сельского поселения</t>
  </si>
  <si>
    <t>Возмещение ущерба при возникновении страховых случаев, когда выгодоприобретателями выступают получатели средств бюджета сельского поселения</t>
  </si>
  <si>
    <t>116 10031 10 0000 140</t>
  </si>
  <si>
    <t>116 10061 10 0000 140</t>
  </si>
  <si>
    <t>Прочие дотации бюджетам сельских поселений</t>
  </si>
  <si>
    <t>202 19999 10 0000 150</t>
  </si>
  <si>
    <t>Субсидии бюджетам сельских поселений на реализацию программ формирования современной городской среды</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</si>
  <si>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</si>
  <si>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100 103 02231 01 0000 110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</si>
  <si>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</si>
  <si>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100 103 02241 01 0000 110</t>
  </si>
  <si>
    <t>100 103 02251 01 0000 110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</si>
  <si>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</si>
  <si>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Налоги на совокупный налог</t>
  </si>
  <si>
    <t xml:space="preserve">182 1 05 03010 01 0000 110 </t>
  </si>
  <si>
    <t>Налог на имущество физических лиц, взимаемый по ставкам, применяемым к объектам налогообложения, расположенным в границах сельских поселений</t>
  </si>
  <si>
    <t>Земельный налог с организаций, обладающих земельным участком, расположенным в границах сельских поселений</t>
  </si>
  <si>
    <t>Земельный налог с физических лиц, обладающих земельным участком, расположенным в границах сельских поселений</t>
  </si>
  <si>
    <t>000 202 10000 00 0000 150</t>
  </si>
  <si>
    <t>Дотации бюджетам бюджетной системы Российской Федерации</t>
  </si>
  <si>
    <t>Субсидии бюджетам бюджетной системы Российской Федерации (межбюджетные субсидии)</t>
  </si>
  <si>
    <t>850 202 15001 10 0000 150</t>
  </si>
  <si>
    <t>000 202 30000 10 0000 150</t>
  </si>
  <si>
    <t>Субвенции бюджетам бюджетной системы Российской Федерации</t>
  </si>
  <si>
    <t>000 202 40000 00 0000 150</t>
  </si>
  <si>
    <t>850 202 30000 10 0000 150</t>
  </si>
  <si>
    <t>Администрация Борисоглебского сельского поселения Борисоглебского муниципального района Ярославской области</t>
  </si>
  <si>
    <t>Платежи в целях возмещения убытков, причиненных уклонением от заключения с муниципальным органом сельского поселения (муниципальным казенным учреждением) муниципального контракта, а также иные денежные средства, подлежащие зачислению в бюджет сельского поселения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 (за исключением муниципального контракта, финансируемого за счет средств муниципального дорожного фонда)</t>
  </si>
  <si>
    <t>Дотации бюджетам сельских поселений на выравнивание бюджетной обеспеченности из бюджета субъекта Российской Федерации</t>
  </si>
  <si>
    <t>Муниципальная адресная программа по проведению капитального ремонта многоквартирных домов в Борисоглебском сельском поселении с участием средств Фонда содействия реформированию ЖКХ и областного бюджета</t>
  </si>
  <si>
    <t>Реализация задач в поддержку граждан, проживающих на территории Борисоглебского сельского поселения, в сфере ипотечного жилищного кредитования за счет средств бюджета сельского поселения</t>
  </si>
  <si>
    <t>Поддержка молодых семей, проживающих на территории Борисоглебского сельского поселения, в приобретении (строительстве) жилья</t>
  </si>
  <si>
    <t xml:space="preserve"> Прочие мероприятия по благоустройству территории Борисоглебского сельского поселения</t>
  </si>
  <si>
    <t>Привлечение жителей к участию в решении проблем благоустройства населенных пунктов</t>
  </si>
  <si>
    <t>Мероприятия по совершенствованию организации движения транспорта и пешеходов в поселении</t>
  </si>
  <si>
    <t>850 202 25555 10 0000 150</t>
  </si>
  <si>
    <t>Субсидии бюджетам сельских поселений на поддержку государственных программ субъектов Российской Федерации и муниципальных программ формирования современной городской среды</t>
  </si>
  <si>
    <t>от 24.12.2019  г. № 416</t>
  </si>
  <si>
    <t xml:space="preserve">от 24.12.2019  г. № 416 </t>
  </si>
  <si>
    <t>Реализация мероприятий по борьбе с борщевиком Сосновского за счет средств областного бюджета</t>
  </si>
  <si>
    <t>09.1.06.76900</t>
  </si>
  <si>
    <t>Муниципальная программа «Создание доступной среды для инвалидов и других маломобильных групп населения в администрации Борисоглебского сельского поселения Борисоглебского муниципального района Ярославской области на  2020-2022 годы»</t>
  </si>
  <si>
    <t>15.0.00.00000</t>
  </si>
  <si>
    <t>Муниципальная целевая программа «Создание доступной среды для инвалидов и других маломобильных групп населения в администрации Борисоглебского сельского поселения Борисоглебского муниципального района Ярославской области на  2020-2022 годы»</t>
  </si>
  <si>
    <t>15.1.00.00000</t>
  </si>
  <si>
    <t>Реализация мероприятий по созданию условий доступной среды для инвалидов и других маломобильных групп населения.</t>
  </si>
  <si>
    <t>15.1.01.65510</t>
  </si>
  <si>
    <t>850 202 29999 10 2005 150</t>
  </si>
  <si>
    <t>850 202 29999 10 2047 150</t>
  </si>
  <si>
    <t>Прочие субсидии бюджетам сельских поселений (Субсидия на реализацию мероприятий по борьбе с борщевиком Сосновского)</t>
  </si>
  <si>
    <t>Приложениет12</t>
  </si>
  <si>
    <t>2021 год  (руб.)</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</si>
</sst>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30">
    <font>
      <sz val="10"/>
      <name val="Arial Cyr"/>
      <charset val="204"/>
    </font>
    <font>
      <sz val="10"/>
      <name val="Arial"/>
      <family val="2"/>
      <charset val="204"/>
    </font>
    <font>
      <sz val="11"/>
      <name val="Arial Narrow"/>
      <family val="2"/>
      <charset val="204"/>
    </font>
    <font>
      <b/>
      <sz val="11"/>
      <name val="Arial Narrow"/>
      <family val="2"/>
      <charset val="204"/>
    </font>
    <font>
      <sz val="11"/>
      <color theme="1"/>
      <name val="Arial Narrow"/>
      <family val="2"/>
      <charset val="204"/>
    </font>
    <font>
      <b/>
      <sz val="11"/>
      <color theme="1"/>
      <name val="Arial Narrow"/>
      <family val="2"/>
      <charset val="204"/>
    </font>
    <font>
      <b/>
      <i/>
      <sz val="11"/>
      <name val="Arial Narrow"/>
      <family val="2"/>
      <charset val="204"/>
    </font>
    <font>
      <i/>
      <sz val="11"/>
      <color theme="1"/>
      <name val="Arial Narrow"/>
      <family val="2"/>
      <charset val="204"/>
    </font>
    <font>
      <i/>
      <sz val="11"/>
      <name val="Arial Narrow"/>
      <family val="2"/>
      <charset val="204"/>
    </font>
    <font>
      <sz val="10"/>
      <name val="Arial Cyr"/>
      <charset val="204"/>
    </font>
    <font>
      <b/>
      <sz val="10"/>
      <name val="Arial Cyr"/>
      <charset val="204"/>
    </font>
    <font>
      <sz val="11"/>
      <name val="Times New Roman"/>
      <family val="1"/>
      <charset val="204"/>
    </font>
    <font>
      <b/>
      <sz val="12"/>
      <name val="Times New Roman"/>
      <family val="1"/>
      <charset val="204"/>
    </font>
    <font>
      <i/>
      <sz val="10"/>
      <name val="Arial Cyr"/>
      <charset val="204"/>
    </font>
    <font>
      <sz val="12"/>
      <name val="Times New Roman"/>
      <family val="1"/>
      <charset val="204"/>
    </font>
    <font>
      <b/>
      <sz val="12"/>
      <name val="Times New Roman"/>
      <family val="2"/>
      <charset val="204"/>
    </font>
    <font>
      <sz val="12"/>
      <name val="Times New Roman"/>
      <family val="2"/>
      <charset val="204"/>
    </font>
    <font>
      <b/>
      <sz val="10"/>
      <name val="Arial Cyr"/>
      <family val="2"/>
      <charset val="204"/>
    </font>
    <font>
      <b/>
      <sz val="11"/>
      <name val="Arial Cyr"/>
      <charset val="204"/>
    </font>
    <font>
      <sz val="11"/>
      <color indexed="8"/>
      <name val="Times New Roman"/>
      <family val="1"/>
      <charset val="204"/>
    </font>
    <font>
      <sz val="12"/>
      <name val="TimesNewRomanPSMT"/>
    </font>
    <font>
      <i/>
      <sz val="10"/>
      <name val="Arial Narrow"/>
      <family val="2"/>
      <charset val="204"/>
    </font>
    <font>
      <sz val="13"/>
      <name val="Times New Roman"/>
      <family val="1"/>
      <charset val="204"/>
    </font>
    <font>
      <sz val="13.5"/>
      <color rgb="FF000000"/>
      <name val="Times New Roman"/>
      <family val="1"/>
      <charset val="204"/>
    </font>
    <font>
      <sz val="11"/>
      <color rgb="FF000000"/>
      <name val="Times New Roman"/>
      <family val="1"/>
      <charset val="204"/>
    </font>
    <font>
      <b/>
      <sz val="10"/>
      <name val="Arial Narrow"/>
      <family val="2"/>
      <charset val="204"/>
    </font>
    <font>
      <sz val="10"/>
      <name val="Arial Narrow"/>
      <family val="2"/>
      <charset val="204"/>
    </font>
    <font>
      <sz val="12"/>
      <color rgb="FF000000"/>
      <name val="Times New Roman"/>
      <family val="1"/>
      <charset val="204"/>
    </font>
    <font>
      <b/>
      <sz val="12"/>
      <name val="Arial Narrow"/>
      <family val="2"/>
      <charset val="204"/>
    </font>
    <font>
      <sz val="12"/>
      <name val="Arial Narrow"/>
      <family val="2"/>
      <charset val="204"/>
    </font>
  </fonts>
  <fills count="7">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00"/>
        <bgColor indexed="64"/>
      </patternFill>
    </fill>
    <fill>
      <patternFill patternType="solid">
        <fgColor indexed="43"/>
        <bgColor indexed="64"/>
      </patternFill>
    </fill>
    <fill>
      <patternFill patternType="solid">
        <fgColor indexed="13"/>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diagonal/>
    </border>
    <border>
      <left style="thin">
        <color indexed="64"/>
      </left>
      <right style="thin">
        <color indexed="64"/>
      </right>
      <top/>
      <bottom/>
      <diagonal/>
    </border>
  </borders>
  <cellStyleXfs count="4">
    <xf numFmtId="0" fontId="0" fillId="0" borderId="0"/>
    <xf numFmtId="0" fontId="1" fillId="0" borderId="0"/>
    <xf numFmtId="0" fontId="1" fillId="0" borderId="0"/>
    <xf numFmtId="0" fontId="9" fillId="0" borderId="0"/>
  </cellStyleXfs>
  <cellXfs count="411">
    <xf numFmtId="0" fontId="0" fillId="0" borderId="0" xfId="0"/>
    <xf numFmtId="0" fontId="2" fillId="0" borderId="1" xfId="0" applyFont="1" applyBorder="1" applyAlignment="1">
      <alignment horizontal="center" vertical="center"/>
    </xf>
    <xf numFmtId="0" fontId="2" fillId="0" borderId="0" xfId="0" applyFont="1"/>
    <xf numFmtId="0" fontId="2" fillId="0" borderId="1" xfId="0" applyFont="1" applyBorder="1" applyAlignment="1">
      <alignment horizontal="center" wrapText="1"/>
    </xf>
    <xf numFmtId="0" fontId="2" fillId="0" borderId="1" xfId="0" applyFont="1" applyBorder="1" applyAlignment="1">
      <alignment horizontal="center" vertical="center" wrapText="1"/>
    </xf>
    <xf numFmtId="0" fontId="2" fillId="0" borderId="0" xfId="0" applyFont="1" applyBorder="1" applyAlignment="1">
      <alignment horizontal="center" wrapText="1"/>
    </xf>
    <xf numFmtId="0" fontId="3" fillId="0" borderId="1" xfId="0" applyFont="1" applyBorder="1"/>
    <xf numFmtId="0" fontId="2" fillId="0" borderId="0" xfId="0" applyFont="1" applyBorder="1"/>
    <xf numFmtId="0" fontId="2" fillId="0" borderId="1" xfId="0" applyFont="1" applyBorder="1" applyAlignment="1">
      <alignment vertical="center"/>
    </xf>
    <xf numFmtId="0" fontId="2" fillId="0" borderId="1" xfId="0" applyFont="1" applyBorder="1"/>
    <xf numFmtId="0" fontId="3" fillId="0" borderId="1" xfId="0" applyFont="1" applyBorder="1" applyAlignment="1">
      <alignment vertical="top" wrapText="1"/>
    </xf>
    <xf numFmtId="0" fontId="2" fillId="0" borderId="1" xfId="0" applyFont="1" applyBorder="1" applyAlignment="1">
      <alignment vertical="top" wrapText="1"/>
    </xf>
    <xf numFmtId="0" fontId="2" fillId="0" borderId="1" xfId="0" applyFont="1" applyBorder="1" applyAlignment="1">
      <alignment wrapText="1"/>
    </xf>
    <xf numFmtId="0" fontId="2" fillId="0" borderId="1" xfId="0" applyFont="1" applyBorder="1" applyAlignment="1">
      <alignment horizontal="center"/>
    </xf>
    <xf numFmtId="49" fontId="3" fillId="4" borderId="1" xfId="0" applyNumberFormat="1" applyFont="1" applyFill="1" applyBorder="1" applyAlignment="1">
      <alignment horizontal="center" vertical="center" wrapText="1"/>
    </xf>
    <xf numFmtId="49" fontId="3" fillId="0" borderId="1" xfId="0" applyNumberFormat="1" applyFont="1" applyBorder="1" applyAlignment="1">
      <alignment horizontal="center" vertical="center" wrapText="1"/>
    </xf>
    <xf numFmtId="49" fontId="4" fillId="3" borderId="1" xfId="0" applyNumberFormat="1" applyFont="1" applyFill="1" applyBorder="1" applyAlignment="1">
      <alignment vertical="center" wrapText="1"/>
    </xf>
    <xf numFmtId="49" fontId="2" fillId="0" borderId="1" xfId="0" applyNumberFormat="1" applyFont="1" applyBorder="1" applyAlignment="1">
      <alignment horizontal="center" vertical="center" wrapText="1"/>
    </xf>
    <xf numFmtId="49" fontId="2" fillId="3" borderId="1" xfId="0" applyNumberFormat="1" applyFont="1" applyFill="1" applyBorder="1" applyAlignment="1">
      <alignment horizontal="center" vertical="center" wrapText="1"/>
    </xf>
    <xf numFmtId="49" fontId="3" fillId="3" borderId="1" xfId="0" applyNumberFormat="1" applyFont="1" applyFill="1" applyBorder="1" applyAlignment="1">
      <alignment horizontal="center" vertical="center" wrapText="1"/>
    </xf>
    <xf numFmtId="49" fontId="5" fillId="4" borderId="1" xfId="0" applyNumberFormat="1" applyFont="1" applyFill="1" applyBorder="1" applyAlignment="1">
      <alignment horizontal="center" vertical="center" wrapText="1"/>
    </xf>
    <xf numFmtId="49" fontId="5" fillId="0" borderId="1" xfId="0" applyNumberFormat="1" applyFont="1" applyBorder="1" applyAlignment="1">
      <alignment horizontal="center" vertical="center" wrapText="1"/>
    </xf>
    <xf numFmtId="49" fontId="4" fillId="0" borderId="1" xfId="0" applyNumberFormat="1" applyFont="1" applyBorder="1" applyAlignment="1">
      <alignment horizontal="center" vertical="center" wrapText="1"/>
    </xf>
    <xf numFmtId="49" fontId="4" fillId="3" borderId="1" xfId="0" applyNumberFormat="1" applyFont="1" applyFill="1" applyBorder="1" applyAlignment="1">
      <alignment horizontal="center" vertical="center" wrapText="1"/>
    </xf>
    <xf numFmtId="0" fontId="5" fillId="4" borderId="1" xfId="0" applyFont="1" applyFill="1" applyBorder="1" applyAlignment="1">
      <alignment horizontal="center" vertical="center" wrapText="1"/>
    </xf>
    <xf numFmtId="0" fontId="2" fillId="3" borderId="1" xfId="0" applyFont="1" applyFill="1" applyBorder="1" applyAlignment="1">
      <alignment horizontal="left" vertical="center" wrapText="1"/>
    </xf>
    <xf numFmtId="49" fontId="5" fillId="3" borderId="2" xfId="0" applyNumberFormat="1" applyFont="1" applyFill="1" applyBorder="1" applyAlignment="1">
      <alignment vertical="center" wrapText="1"/>
    </xf>
    <xf numFmtId="0" fontId="3" fillId="0" borderId="0" xfId="0" applyFont="1" applyFill="1" applyBorder="1"/>
    <xf numFmtId="0" fontId="2" fillId="0" borderId="0" xfId="0" applyFont="1" applyFill="1"/>
    <xf numFmtId="0" fontId="6" fillId="0" borderId="0" xfId="0" applyFont="1" applyFill="1" applyBorder="1"/>
    <xf numFmtId="0" fontId="2" fillId="0" borderId="0" xfId="0" applyFont="1" applyFill="1" applyBorder="1"/>
    <xf numFmtId="164" fontId="3" fillId="0" borderId="0" xfId="0" applyNumberFormat="1" applyFont="1" applyFill="1" applyBorder="1" applyAlignment="1">
      <alignment horizontal="right" vertical="center" wrapText="1"/>
    </xf>
    <xf numFmtId="49" fontId="3" fillId="2" borderId="1" xfId="0" applyNumberFormat="1" applyFont="1" applyFill="1" applyBorder="1" applyAlignment="1">
      <alignment horizontal="center" vertical="center" wrapText="1"/>
    </xf>
    <xf numFmtId="2" fontId="2" fillId="2" borderId="1" xfId="0" applyNumberFormat="1" applyFont="1" applyFill="1" applyBorder="1" applyAlignment="1">
      <alignment horizontal="right" vertical="center" wrapText="1"/>
    </xf>
    <xf numFmtId="0" fontId="3" fillId="0" borderId="0" xfId="0" applyFont="1" applyFill="1" applyBorder="1" applyAlignment="1">
      <alignment vertical="center" wrapText="1"/>
    </xf>
    <xf numFmtId="49" fontId="2" fillId="2" borderId="1" xfId="0" applyNumberFormat="1" applyFont="1" applyFill="1" applyBorder="1" applyAlignment="1">
      <alignment horizontal="center" vertical="center" wrapText="1"/>
    </xf>
    <xf numFmtId="0" fontId="2" fillId="0" borderId="0" xfId="0" applyFont="1" applyFill="1" applyBorder="1" applyAlignment="1">
      <alignment vertical="center" wrapText="1"/>
    </xf>
    <xf numFmtId="0" fontId="7" fillId="3" borderId="1" xfId="0" applyFont="1" applyFill="1" applyBorder="1" applyAlignment="1">
      <alignment horizontal="center" vertical="center" wrapText="1"/>
    </xf>
    <xf numFmtId="0" fontId="7" fillId="3" borderId="1" xfId="0" applyFont="1" applyFill="1" applyBorder="1" applyAlignment="1">
      <alignment vertical="center" wrapText="1"/>
    </xf>
    <xf numFmtId="49" fontId="6" fillId="2" borderId="1" xfId="0" applyNumberFormat="1" applyFont="1" applyFill="1" applyBorder="1" applyAlignment="1">
      <alignment horizontal="center" vertical="center" wrapText="1"/>
    </xf>
    <xf numFmtId="2" fontId="8" fillId="2" borderId="1" xfId="0" applyNumberFormat="1" applyFont="1" applyFill="1" applyBorder="1" applyAlignment="1">
      <alignment horizontal="right" vertical="center" wrapText="1"/>
    </xf>
    <xf numFmtId="0" fontId="8" fillId="0" borderId="0" xfId="0" applyFont="1" applyFill="1" applyBorder="1" applyAlignment="1">
      <alignment vertical="center" wrapText="1"/>
    </xf>
    <xf numFmtId="49" fontId="8" fillId="2"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2" fontId="2" fillId="0" borderId="1" xfId="0" applyNumberFormat="1" applyFont="1" applyFill="1" applyBorder="1" applyAlignment="1">
      <alignment horizontal="right" vertical="center" wrapText="1"/>
    </xf>
    <xf numFmtId="2" fontId="2" fillId="3" borderId="1" xfId="0" applyNumberFormat="1" applyFont="1" applyFill="1" applyBorder="1" applyAlignment="1">
      <alignment horizontal="right" vertical="center" wrapText="1"/>
    </xf>
    <xf numFmtId="164" fontId="3" fillId="0" borderId="0" xfId="0" applyNumberFormat="1" applyFont="1" applyFill="1" applyBorder="1" applyAlignment="1">
      <alignment vertical="center" wrapText="1"/>
    </xf>
    <xf numFmtId="0" fontId="7" fillId="0" borderId="1" xfId="0" applyFont="1" applyBorder="1" applyAlignment="1">
      <alignment vertical="center" wrapText="1"/>
    </xf>
    <xf numFmtId="2" fontId="8" fillId="0" borderId="1" xfId="0" applyNumberFormat="1" applyFont="1" applyFill="1" applyBorder="1" applyAlignment="1">
      <alignment horizontal="right" vertical="center" wrapText="1"/>
    </xf>
    <xf numFmtId="2" fontId="2" fillId="2" borderId="1" xfId="0" applyNumberFormat="1" applyFont="1" applyFill="1" applyBorder="1" applyAlignment="1">
      <alignment horizontal="right" vertical="center"/>
    </xf>
    <xf numFmtId="0" fontId="2" fillId="3" borderId="1" xfId="0" applyFont="1" applyFill="1" applyBorder="1" applyAlignment="1">
      <alignment wrapText="1"/>
    </xf>
    <xf numFmtId="49" fontId="3" fillId="0" borderId="1" xfId="0" applyNumberFormat="1" applyFont="1" applyFill="1" applyBorder="1" applyAlignment="1">
      <alignment horizontal="center" vertical="center" wrapText="1"/>
    </xf>
    <xf numFmtId="49" fontId="3" fillId="2" borderId="3" xfId="0" applyNumberFormat="1" applyFont="1" applyFill="1" applyBorder="1" applyAlignment="1">
      <alignment horizontal="center" vertical="center" wrapText="1"/>
    </xf>
    <xf numFmtId="2" fontId="2" fillId="2" borderId="3" xfId="0" applyNumberFormat="1" applyFont="1" applyFill="1" applyBorder="1" applyAlignment="1">
      <alignment horizontal="right" vertical="center" wrapText="1"/>
    </xf>
    <xf numFmtId="0" fontId="2" fillId="0" borderId="6" xfId="0" applyFont="1" applyBorder="1" applyAlignment="1">
      <alignment horizontal="center" vertical="center" wrapText="1"/>
    </xf>
    <xf numFmtId="49" fontId="3" fillId="2" borderId="6" xfId="0" applyNumberFormat="1" applyFont="1" applyFill="1" applyBorder="1" applyAlignment="1">
      <alignment horizontal="center" vertical="center" wrapText="1"/>
    </xf>
    <xf numFmtId="2" fontId="3" fillId="2" borderId="1" xfId="0" applyNumberFormat="1" applyFont="1" applyFill="1" applyBorder="1" applyAlignment="1">
      <alignment horizontal="right" vertical="center" wrapText="1"/>
    </xf>
    <xf numFmtId="0" fontId="8" fillId="0" borderId="0" xfId="0" applyFont="1" applyFill="1" applyBorder="1" applyAlignment="1">
      <alignment horizontal="left" vertical="center" wrapText="1"/>
    </xf>
    <xf numFmtId="49" fontId="8" fillId="0" borderId="0" xfId="0" applyNumberFormat="1" applyFont="1" applyFill="1" applyBorder="1" applyAlignment="1">
      <alignment horizontal="center" vertical="center" wrapText="1"/>
    </xf>
    <xf numFmtId="0" fontId="2" fillId="0" borderId="0" xfId="0" applyFont="1" applyFill="1" applyBorder="1" applyAlignment="1">
      <alignment horizontal="left" vertical="center" wrapText="1"/>
    </xf>
    <xf numFmtId="49" fontId="6" fillId="0" borderId="0" xfId="0" applyNumberFormat="1" applyFont="1" applyFill="1" applyBorder="1" applyAlignment="1">
      <alignment horizontal="center" vertical="center" wrapText="1"/>
    </xf>
    <xf numFmtId="0" fontId="8" fillId="0" borderId="0" xfId="0" applyNumberFormat="1" applyFont="1" applyFill="1" applyBorder="1" applyAlignment="1">
      <alignment vertical="center" wrapText="1"/>
    </xf>
    <xf numFmtId="0" fontId="3" fillId="0" borderId="0" xfId="0" applyFont="1" applyFill="1" applyBorder="1" applyAlignment="1">
      <alignment horizontal="left" vertical="center" wrapText="1"/>
    </xf>
    <xf numFmtId="49" fontId="3" fillId="0" borderId="0" xfId="0" applyNumberFormat="1" applyFont="1" applyFill="1" applyBorder="1" applyAlignment="1">
      <alignment horizontal="center" vertical="center" wrapText="1"/>
    </xf>
    <xf numFmtId="49" fontId="8" fillId="0" borderId="0" xfId="0" applyNumberFormat="1" applyFont="1" applyFill="1" applyBorder="1" applyAlignment="1">
      <alignment horizontal="left" vertical="center" wrapText="1"/>
    </xf>
    <xf numFmtId="0" fontId="3" fillId="0" borderId="0" xfId="0" applyFont="1" applyFill="1" applyBorder="1" applyAlignment="1">
      <alignment horizontal="center" vertical="center" wrapText="1"/>
    </xf>
    <xf numFmtId="49" fontId="2" fillId="0" borderId="0" xfId="0" applyNumberFormat="1" applyFont="1" applyFill="1" applyBorder="1" applyAlignment="1">
      <alignment horizontal="center" vertical="center" wrapText="1"/>
    </xf>
    <xf numFmtId="49" fontId="3" fillId="0" borderId="0" xfId="0" applyNumberFormat="1" applyFont="1" applyFill="1" applyBorder="1" applyAlignment="1">
      <alignment horizontal="left" vertical="center" wrapText="1"/>
    </xf>
    <xf numFmtId="0" fontId="3" fillId="0" borderId="0" xfId="0" applyFont="1" applyFill="1" applyBorder="1" applyAlignment="1">
      <alignment horizontal="center" wrapText="1"/>
    </xf>
    <xf numFmtId="164" fontId="3" fillId="0" borderId="0" xfId="0" applyNumberFormat="1" applyFont="1" applyFill="1" applyBorder="1" applyAlignment="1">
      <alignment vertical="center"/>
    </xf>
    <xf numFmtId="0" fontId="3" fillId="0" borderId="0" xfId="0" applyNumberFormat="1" applyFont="1" applyFill="1" applyBorder="1" applyAlignment="1">
      <alignment vertical="center"/>
    </xf>
    <xf numFmtId="0" fontId="2" fillId="2" borderId="3" xfId="0" applyFont="1" applyFill="1" applyBorder="1"/>
    <xf numFmtId="0" fontId="2" fillId="2" borderId="4" xfId="0" applyFont="1" applyFill="1" applyBorder="1" applyAlignment="1">
      <alignment horizontal="center" vertical="center"/>
    </xf>
    <xf numFmtId="49" fontId="3" fillId="2" borderId="4" xfId="0" applyNumberFormat="1" applyFont="1" applyFill="1" applyBorder="1" applyAlignment="1">
      <alignment horizontal="right"/>
    </xf>
    <xf numFmtId="0" fontId="3" fillId="2" borderId="5" xfId="0" applyFont="1" applyFill="1" applyBorder="1" applyAlignment="1">
      <alignment vertical="top"/>
    </xf>
    <xf numFmtId="2" fontId="3" fillId="2" borderId="1" xfId="0" applyNumberFormat="1" applyFont="1" applyFill="1" applyBorder="1" applyAlignment="1">
      <alignment vertical="center" wrapText="1"/>
    </xf>
    <xf numFmtId="0" fontId="2" fillId="2" borderId="1" xfId="0" applyFont="1" applyFill="1" applyBorder="1" applyAlignment="1">
      <alignment horizontal="left" vertical="center" wrapText="1"/>
    </xf>
    <xf numFmtId="2" fontId="2" fillId="2" borderId="1" xfId="0" applyNumberFormat="1" applyFont="1" applyFill="1" applyBorder="1" applyAlignment="1">
      <alignment vertical="center" wrapText="1"/>
    </xf>
    <xf numFmtId="49" fontId="2" fillId="2" borderId="1" xfId="0" applyNumberFormat="1" applyFont="1" applyFill="1" applyBorder="1" applyAlignment="1">
      <alignment horizontal="right" vertical="center"/>
    </xf>
    <xf numFmtId="0" fontId="2" fillId="0" borderId="1" xfId="0" applyFont="1" applyBorder="1" applyAlignment="1">
      <alignment horizontal="left" vertical="top" wrapText="1"/>
    </xf>
    <xf numFmtId="49" fontId="3" fillId="2" borderId="1" xfId="0" applyNumberFormat="1" applyFont="1" applyFill="1" applyBorder="1" applyAlignment="1">
      <alignment horizontal="right" vertical="center"/>
    </xf>
    <xf numFmtId="0" fontId="3" fillId="2" borderId="1" xfId="0" applyFont="1" applyFill="1" applyBorder="1" applyAlignment="1">
      <alignment vertical="center" wrapText="1"/>
    </xf>
    <xf numFmtId="49" fontId="3" fillId="2" borderId="1" xfId="0" applyNumberFormat="1" applyFont="1" applyFill="1" applyBorder="1" applyAlignment="1">
      <alignment horizontal="right"/>
    </xf>
    <xf numFmtId="0" fontId="3" fillId="2" borderId="1" xfId="0" applyFont="1" applyFill="1" applyBorder="1"/>
    <xf numFmtId="49" fontId="2" fillId="2" borderId="1" xfId="0" applyNumberFormat="1" applyFont="1" applyFill="1" applyBorder="1" applyAlignment="1">
      <alignment horizontal="right"/>
    </xf>
    <xf numFmtId="0" fontId="2" fillId="2" borderId="1" xfId="0" applyFont="1" applyFill="1" applyBorder="1"/>
    <xf numFmtId="0" fontId="2" fillId="3" borderId="1" xfId="0" applyFont="1" applyFill="1" applyBorder="1"/>
    <xf numFmtId="2" fontId="3" fillId="2" borderId="1" xfId="0" applyNumberFormat="1" applyFont="1" applyFill="1" applyBorder="1" applyAlignment="1">
      <alignment vertical="center"/>
    </xf>
    <xf numFmtId="0" fontId="3" fillId="2" borderId="1" xfId="0" applyFont="1" applyFill="1" applyBorder="1" applyAlignment="1">
      <alignment vertical="center"/>
    </xf>
    <xf numFmtId="0" fontId="3" fillId="2" borderId="0" xfId="0" applyFont="1" applyFill="1" applyBorder="1" applyAlignment="1">
      <alignment vertical="center"/>
    </xf>
    <xf numFmtId="0" fontId="8" fillId="0" borderId="0" xfId="0" applyFont="1" applyBorder="1" applyAlignment="1">
      <alignment vertical="center"/>
    </xf>
    <xf numFmtId="0" fontId="3" fillId="0" borderId="0" xfId="0" applyFont="1" applyBorder="1" applyAlignment="1">
      <alignment vertical="center"/>
    </xf>
    <xf numFmtId="0" fontId="3" fillId="2" borderId="1" xfId="0" applyFont="1" applyFill="1" applyBorder="1" applyAlignment="1">
      <alignment wrapText="1"/>
    </xf>
    <xf numFmtId="0" fontId="2" fillId="0" borderId="1" xfId="0" applyFont="1" applyBorder="1" applyAlignment="1">
      <alignment horizontal="center" vertical="top" wrapText="1"/>
    </xf>
    <xf numFmtId="0" fontId="2" fillId="0" borderId="1" xfId="0" applyNumberFormat="1" applyFont="1" applyBorder="1" applyAlignment="1">
      <alignment horizontal="center" vertical="center" wrapText="1"/>
    </xf>
    <xf numFmtId="2" fontId="2" fillId="0" borderId="1" xfId="0" applyNumberFormat="1" applyFont="1" applyBorder="1" applyAlignment="1">
      <alignment horizontal="right" vertical="top" wrapText="1"/>
    </xf>
    <xf numFmtId="2" fontId="2" fillId="0" borderId="1" xfId="0" applyNumberFormat="1" applyFont="1" applyBorder="1" applyAlignment="1">
      <alignment vertical="center"/>
    </xf>
    <xf numFmtId="2" fontId="3" fillId="0" borderId="1" xfId="0" applyNumberFormat="1" applyFont="1" applyBorder="1" applyAlignment="1">
      <alignment vertical="center"/>
    </xf>
    <xf numFmtId="4" fontId="2" fillId="0" borderId="1" xfId="0" applyNumberFormat="1" applyFont="1" applyBorder="1" applyAlignment="1">
      <alignment horizontal="right"/>
    </xf>
    <xf numFmtId="4" fontId="3" fillId="0" borderId="1" xfId="0" applyNumberFormat="1" applyFont="1" applyBorder="1" applyAlignment="1">
      <alignment horizontal="right"/>
    </xf>
    <xf numFmtId="0" fontId="10" fillId="2" borderId="0" xfId="0" applyFont="1" applyFill="1" applyBorder="1" applyAlignment="1">
      <alignment vertical="center"/>
    </xf>
    <xf numFmtId="0" fontId="10" fillId="0" borderId="0" xfId="0" applyFont="1" applyBorder="1" applyAlignment="1">
      <alignment vertical="center"/>
    </xf>
    <xf numFmtId="0" fontId="13" fillId="0" borderId="0" xfId="0" applyFont="1" applyBorder="1" applyAlignment="1">
      <alignment vertical="center"/>
    </xf>
    <xf numFmtId="0" fontId="0" fillId="0" borderId="0" xfId="0" applyBorder="1" applyAlignment="1">
      <alignment horizontal="center" wrapText="1"/>
    </xf>
    <xf numFmtId="0" fontId="0" fillId="0" borderId="1" xfId="0" applyFont="1" applyBorder="1" applyAlignment="1">
      <alignment horizontal="center"/>
    </xf>
    <xf numFmtId="0" fontId="0" fillId="0" borderId="1" xfId="0" applyBorder="1" applyAlignment="1">
      <alignment horizontal="center"/>
    </xf>
    <xf numFmtId="0" fontId="0" fillId="0" borderId="1" xfId="0" applyBorder="1" applyAlignment="1">
      <alignment horizontal="center" wrapText="1"/>
    </xf>
    <xf numFmtId="0" fontId="2" fillId="0" borderId="1" xfId="0" applyFont="1" applyFill="1" applyBorder="1" applyAlignment="1">
      <alignment horizontal="left" vertical="center" wrapText="1"/>
    </xf>
    <xf numFmtId="4" fontId="3" fillId="3" borderId="1" xfId="0" applyNumberFormat="1" applyFont="1" applyFill="1" applyBorder="1" applyAlignment="1">
      <alignment horizontal="center" vertical="top" wrapText="1"/>
    </xf>
    <xf numFmtId="2" fontId="8" fillId="0" borderId="0" xfId="0" applyNumberFormat="1" applyFont="1" applyFill="1" applyBorder="1" applyAlignment="1">
      <alignment horizontal="center" vertical="center" wrapText="1"/>
    </xf>
    <xf numFmtId="2" fontId="2" fillId="0" borderId="0" xfId="0" applyNumberFormat="1" applyFont="1" applyFill="1" applyBorder="1" applyAlignment="1">
      <alignment horizontal="center" vertical="center" wrapText="1"/>
    </xf>
    <xf numFmtId="2" fontId="3" fillId="0" borderId="0" xfId="0" applyNumberFormat="1" applyFont="1" applyFill="1" applyBorder="1" applyAlignment="1">
      <alignment horizontal="center" vertical="center" wrapText="1"/>
    </xf>
    <xf numFmtId="2" fontId="3" fillId="0" borderId="0" xfId="0" applyNumberFormat="1" applyFont="1" applyFill="1" applyBorder="1" applyAlignment="1">
      <alignment horizontal="center" vertical="center"/>
    </xf>
    <xf numFmtId="2" fontId="2" fillId="0" borderId="0" xfId="0" applyNumberFormat="1" applyFont="1" applyFill="1" applyBorder="1"/>
    <xf numFmtId="2" fontId="2" fillId="0" borderId="0" xfId="0" applyNumberFormat="1" applyFont="1" applyFill="1"/>
    <xf numFmtId="2" fontId="2" fillId="0" borderId="0" xfId="0" applyNumberFormat="1" applyFont="1"/>
    <xf numFmtId="0" fontId="7" fillId="3" borderId="7" xfId="0" applyFont="1" applyFill="1" applyBorder="1" applyAlignment="1">
      <alignment vertical="center" wrapText="1"/>
    </xf>
    <xf numFmtId="0" fontId="2" fillId="2" borderId="0" xfId="0" applyFont="1" applyFill="1" applyBorder="1" applyAlignment="1">
      <alignment vertical="center" wrapText="1"/>
    </xf>
    <xf numFmtId="2" fontId="2" fillId="0" borderId="1" xfId="0" applyNumberFormat="1" applyFont="1" applyBorder="1" applyAlignment="1">
      <alignment horizontal="right" vertical="center"/>
    </xf>
    <xf numFmtId="0" fontId="2" fillId="2" borderId="0" xfId="0" applyFont="1" applyFill="1" applyBorder="1" applyAlignment="1">
      <alignment horizontal="left" vertical="center" wrapText="1"/>
    </xf>
    <xf numFmtId="49" fontId="2" fillId="2" borderId="0" xfId="0" applyNumberFormat="1" applyFont="1" applyFill="1" applyBorder="1" applyAlignment="1">
      <alignment horizontal="center" vertical="center" wrapText="1"/>
    </xf>
    <xf numFmtId="0" fontId="2" fillId="3" borderId="0" xfId="0" applyFont="1" applyFill="1" applyBorder="1"/>
    <xf numFmtId="164" fontId="2" fillId="2" borderId="0" xfId="0" applyNumberFormat="1" applyFont="1" applyFill="1" applyBorder="1" applyAlignment="1">
      <alignment horizontal="right" vertical="center" wrapText="1"/>
    </xf>
    <xf numFmtId="49" fontId="2" fillId="0" borderId="1" xfId="0" applyNumberFormat="1" applyFont="1" applyFill="1" applyBorder="1" applyAlignment="1">
      <alignment horizontal="center" vertical="center" wrapText="1"/>
    </xf>
    <xf numFmtId="0" fontId="2" fillId="3" borderId="0" xfId="0" applyFont="1" applyFill="1" applyBorder="1" applyAlignment="1">
      <alignment horizontal="left" vertical="center" wrapText="1"/>
    </xf>
    <xf numFmtId="49" fontId="2" fillId="3" borderId="0" xfId="0" applyNumberFormat="1" applyFont="1" applyFill="1" applyBorder="1" applyAlignment="1">
      <alignment horizontal="center" vertical="center" wrapText="1"/>
    </xf>
    <xf numFmtId="49" fontId="2" fillId="3" borderId="0" xfId="0" applyNumberFormat="1" applyFont="1" applyFill="1" applyBorder="1" applyAlignment="1">
      <alignment horizontal="left" vertical="center" wrapText="1"/>
    </xf>
    <xf numFmtId="49" fontId="2" fillId="2" borderId="0" xfId="0" applyNumberFormat="1" applyFont="1" applyFill="1" applyBorder="1" applyAlignment="1">
      <alignment horizontal="left" vertical="center" wrapText="1"/>
    </xf>
    <xf numFmtId="0" fontId="2" fillId="3" borderId="0" xfId="0" applyFont="1" applyFill="1" applyBorder="1" applyAlignment="1">
      <alignment horizontal="center" vertical="center" wrapText="1"/>
    </xf>
    <xf numFmtId="0" fontId="2" fillId="3" borderId="0" xfId="0" applyFont="1" applyFill="1" applyBorder="1" applyAlignment="1">
      <alignment horizontal="center" wrapText="1"/>
    </xf>
    <xf numFmtId="0" fontId="2" fillId="3" borderId="0" xfId="0" applyNumberFormat="1" applyFont="1" applyFill="1" applyBorder="1" applyAlignment="1">
      <alignment horizontal="center" vertical="center"/>
    </xf>
    <xf numFmtId="164" fontId="2" fillId="2" borderId="0" xfId="0" applyNumberFormat="1" applyFont="1" applyFill="1" applyBorder="1" applyAlignment="1">
      <alignment vertical="center"/>
    </xf>
    <xf numFmtId="0" fontId="2" fillId="3" borderId="0" xfId="0" applyNumberFormat="1" applyFont="1" applyFill="1" applyBorder="1" applyAlignment="1">
      <alignment vertical="center"/>
    </xf>
    <xf numFmtId="0" fontId="4" fillId="3" borderId="1" xfId="0" applyFont="1" applyFill="1" applyBorder="1" applyAlignment="1">
      <alignment horizontal="center" vertical="center" wrapText="1"/>
    </xf>
    <xf numFmtId="0" fontId="2" fillId="2" borderId="0" xfId="0" applyNumberFormat="1" applyFont="1" applyFill="1" applyBorder="1" applyAlignment="1">
      <alignment vertical="center" wrapText="1"/>
    </xf>
    <xf numFmtId="0" fontId="3" fillId="2" borderId="0" xfId="0" applyFont="1" applyFill="1" applyBorder="1" applyAlignment="1">
      <alignment vertical="center" wrapText="1"/>
    </xf>
    <xf numFmtId="0" fontId="2" fillId="0" borderId="0" xfId="0" applyFont="1" applyBorder="1" applyAlignment="1">
      <alignment vertical="center"/>
    </xf>
    <xf numFmtId="49" fontId="2" fillId="2" borderId="1" xfId="0" applyNumberFormat="1" applyFont="1" applyFill="1" applyBorder="1" applyAlignment="1">
      <alignment horizontal="left" vertical="center" wrapText="1"/>
    </xf>
    <xf numFmtId="2" fontId="3" fillId="0" borderId="1" xfId="0" applyNumberFormat="1" applyFont="1" applyBorder="1" applyAlignment="1">
      <alignment horizontal="right" vertical="center"/>
    </xf>
    <xf numFmtId="0" fontId="3" fillId="2" borderId="1" xfId="0" applyFont="1" applyFill="1" applyBorder="1" applyAlignment="1">
      <alignment horizontal="left" vertical="center" wrapText="1"/>
    </xf>
    <xf numFmtId="0" fontId="3" fillId="3" borderId="1" xfId="0" applyFont="1" applyFill="1" applyBorder="1" applyAlignment="1">
      <alignment horizontal="left" vertical="center" wrapText="1"/>
    </xf>
    <xf numFmtId="2" fontId="3" fillId="0" borderId="1" xfId="0" applyNumberFormat="1" applyFont="1" applyBorder="1"/>
    <xf numFmtId="0" fontId="3" fillId="0" borderId="1" xfId="0" applyFont="1" applyBorder="1" applyAlignment="1">
      <alignment horizontal="center" vertical="center"/>
    </xf>
    <xf numFmtId="49" fontId="8" fillId="0" borderId="1" xfId="0" applyNumberFormat="1" applyFont="1" applyBorder="1" applyAlignment="1">
      <alignment horizontal="center" vertical="center" wrapText="1"/>
    </xf>
    <xf numFmtId="49" fontId="8" fillId="0" borderId="1" xfId="0" applyNumberFormat="1" applyFont="1" applyFill="1" applyBorder="1" applyAlignment="1">
      <alignment horizontal="center" vertical="center" wrapText="1"/>
    </xf>
    <xf numFmtId="49" fontId="3" fillId="2" borderId="9" xfId="0" applyNumberFormat="1" applyFont="1" applyFill="1" applyBorder="1" applyAlignment="1">
      <alignment horizontal="center" vertical="center" wrapText="1"/>
    </xf>
    <xf numFmtId="49" fontId="8" fillId="2" borderId="9" xfId="0" applyNumberFormat="1" applyFont="1" applyFill="1" applyBorder="1" applyAlignment="1">
      <alignment horizontal="right" vertical="center" wrapText="1"/>
    </xf>
    <xf numFmtId="2" fontId="8" fillId="2" borderId="9" xfId="0" applyNumberFormat="1" applyFont="1" applyFill="1" applyBorder="1" applyAlignment="1">
      <alignment horizontal="right" vertical="center" wrapText="1"/>
    </xf>
    <xf numFmtId="0" fontId="2" fillId="2" borderId="3" xfId="0" applyFont="1" applyFill="1" applyBorder="1" applyAlignment="1">
      <alignment vertical="top"/>
    </xf>
    <xf numFmtId="0" fontId="2" fillId="2" borderId="4" xfId="0" applyFont="1" applyFill="1" applyBorder="1" applyAlignment="1">
      <alignment horizontal="center" vertical="top"/>
    </xf>
    <xf numFmtId="0" fontId="3" fillId="4" borderId="1" xfId="0" applyFont="1" applyFill="1" applyBorder="1" applyAlignment="1">
      <alignment vertical="top" wrapText="1"/>
    </xf>
    <xf numFmtId="49" fontId="4" fillId="3" borderId="1" xfId="0" applyNumberFormat="1" applyFont="1" applyFill="1" applyBorder="1" applyAlignment="1">
      <alignment vertical="top" wrapText="1"/>
    </xf>
    <xf numFmtId="0" fontId="7" fillId="3" borderId="1" xfId="0" applyFont="1" applyFill="1" applyBorder="1" applyAlignment="1">
      <alignment horizontal="left" vertical="top" wrapText="1"/>
    </xf>
    <xf numFmtId="0" fontId="3" fillId="3" borderId="1" xfId="0" applyFont="1" applyFill="1" applyBorder="1" applyAlignment="1">
      <alignment vertical="top" wrapText="1"/>
    </xf>
    <xf numFmtId="0" fontId="5" fillId="3" borderId="1" xfId="0" applyFont="1" applyFill="1" applyBorder="1" applyAlignment="1">
      <alignment vertical="top" wrapText="1"/>
    </xf>
    <xf numFmtId="0" fontId="4" fillId="3" borderId="1" xfId="0" applyFont="1" applyFill="1" applyBorder="1" applyAlignment="1">
      <alignment vertical="top" wrapText="1"/>
    </xf>
    <xf numFmtId="49" fontId="7" fillId="3" borderId="1" xfId="0" applyNumberFormat="1" applyFont="1" applyFill="1" applyBorder="1" applyAlignment="1">
      <alignment vertical="top" wrapText="1"/>
    </xf>
    <xf numFmtId="0" fontId="5" fillId="4" borderId="1" xfId="0" applyFont="1" applyFill="1" applyBorder="1" applyAlignment="1">
      <alignment vertical="top" wrapText="1"/>
    </xf>
    <xf numFmtId="0" fontId="5" fillId="0" borderId="1" xfId="0" applyFont="1" applyBorder="1" applyAlignment="1">
      <alignment vertical="top" wrapText="1"/>
    </xf>
    <xf numFmtId="0" fontId="4" fillId="0" borderId="1" xfId="0" applyFont="1" applyBorder="1" applyAlignment="1">
      <alignment vertical="top" wrapText="1"/>
    </xf>
    <xf numFmtId="0" fontId="2" fillId="3" borderId="1" xfId="0" applyFont="1" applyFill="1" applyBorder="1" applyAlignment="1">
      <alignment vertical="top" wrapText="1"/>
    </xf>
    <xf numFmtId="0" fontId="8" fillId="3" borderId="1" xfId="0" applyFont="1" applyFill="1" applyBorder="1" applyAlignment="1">
      <alignment vertical="top" wrapText="1"/>
    </xf>
    <xf numFmtId="0" fontId="5" fillId="3" borderId="1" xfId="0" applyFont="1" applyFill="1" applyBorder="1" applyAlignment="1">
      <alignment horizontal="left" vertical="top" wrapText="1"/>
    </xf>
    <xf numFmtId="0" fontId="4" fillId="3" borderId="1" xfId="0" applyFont="1" applyFill="1" applyBorder="1" applyAlignment="1">
      <alignment horizontal="left" vertical="top" wrapText="1"/>
    </xf>
    <xf numFmtId="0" fontId="8" fillId="0" borderId="1" xfId="0" applyFont="1" applyBorder="1" applyAlignment="1">
      <alignment vertical="top" wrapText="1"/>
    </xf>
    <xf numFmtId="49" fontId="4" fillId="3" borderId="3" xfId="0" applyNumberFormat="1" applyFont="1" applyFill="1" applyBorder="1" applyAlignment="1">
      <alignment vertical="top" wrapText="1"/>
    </xf>
    <xf numFmtId="0" fontId="2" fillId="3" borderId="1" xfId="0" applyFont="1" applyFill="1" applyBorder="1" applyAlignment="1">
      <alignment horizontal="left" vertical="top" wrapText="1"/>
    </xf>
    <xf numFmtId="0" fontId="2" fillId="4" borderId="1" xfId="0" applyFont="1" applyFill="1" applyBorder="1" applyAlignment="1">
      <alignment horizontal="left" vertical="top" wrapText="1"/>
    </xf>
    <xf numFmtId="49" fontId="2" fillId="4" borderId="1" xfId="0" applyNumberFormat="1" applyFont="1" applyFill="1" applyBorder="1" applyAlignment="1">
      <alignment horizontal="left" vertical="top" wrapText="1"/>
    </xf>
    <xf numFmtId="49" fontId="2" fillId="3" borderId="1" xfId="0" applyNumberFormat="1" applyFont="1" applyFill="1" applyBorder="1" applyAlignment="1">
      <alignment horizontal="left" vertical="top" wrapText="1"/>
    </xf>
    <xf numFmtId="49" fontId="2" fillId="0" borderId="1" xfId="0" applyNumberFormat="1" applyFont="1" applyBorder="1" applyAlignment="1">
      <alignment horizontal="left" vertical="top" wrapText="1"/>
    </xf>
    <xf numFmtId="49" fontId="2" fillId="2" borderId="1" xfId="0" applyNumberFormat="1" applyFont="1" applyFill="1" applyBorder="1" applyAlignment="1">
      <alignment horizontal="left" vertical="top" wrapText="1"/>
    </xf>
    <xf numFmtId="49" fontId="4" fillId="3" borderId="1" xfId="0" applyNumberFormat="1" applyFont="1" applyFill="1" applyBorder="1" applyAlignment="1">
      <alignment horizontal="left" vertical="top" wrapText="1"/>
    </xf>
    <xf numFmtId="0" fontId="4" fillId="4" borderId="1" xfId="0" applyFont="1" applyFill="1" applyBorder="1" applyAlignment="1">
      <alignment horizontal="left" vertical="top" wrapText="1"/>
    </xf>
    <xf numFmtId="49" fontId="4" fillId="4" borderId="1" xfId="0" applyNumberFormat="1" applyFont="1" applyFill="1" applyBorder="1" applyAlignment="1">
      <alignment horizontal="left" vertical="top" wrapText="1"/>
    </xf>
    <xf numFmtId="0" fontId="4" fillId="0" borderId="1" xfId="0" applyFont="1" applyBorder="1" applyAlignment="1">
      <alignment horizontal="left" vertical="top" wrapText="1"/>
    </xf>
    <xf numFmtId="49" fontId="4" fillId="0" borderId="1" xfId="0" applyNumberFormat="1" applyFont="1" applyBorder="1" applyAlignment="1">
      <alignment horizontal="left" vertical="top" wrapText="1"/>
    </xf>
    <xf numFmtId="0" fontId="7" fillId="0" borderId="1" xfId="0" applyFont="1" applyBorder="1" applyAlignment="1">
      <alignment horizontal="left" vertical="top" wrapText="1"/>
    </xf>
    <xf numFmtId="0" fontId="2" fillId="0" borderId="1" xfId="0" applyFont="1" applyFill="1" applyBorder="1" applyAlignment="1">
      <alignment horizontal="left" vertical="top" wrapText="1"/>
    </xf>
    <xf numFmtId="49" fontId="2" fillId="0" borderId="1" xfId="0" applyNumberFormat="1" applyFont="1" applyFill="1" applyBorder="1" applyAlignment="1">
      <alignment horizontal="left" vertical="top" wrapText="1"/>
    </xf>
    <xf numFmtId="0" fontId="3" fillId="3" borderId="1" xfId="0" applyFont="1" applyFill="1" applyBorder="1" applyAlignment="1">
      <alignment horizontal="left" vertical="top" wrapText="1"/>
    </xf>
    <xf numFmtId="49" fontId="3" fillId="0" borderId="1" xfId="0" applyNumberFormat="1" applyFont="1" applyFill="1" applyBorder="1" applyAlignment="1">
      <alignment horizontal="left" vertical="top" wrapText="1"/>
    </xf>
    <xf numFmtId="0" fontId="8" fillId="0" borderId="1" xfId="0" applyFont="1" applyBorder="1" applyAlignment="1">
      <alignment horizontal="left" vertical="top" wrapText="1"/>
    </xf>
    <xf numFmtId="49" fontId="8" fillId="0" borderId="1" xfId="0" applyNumberFormat="1" applyFont="1" applyBorder="1" applyAlignment="1">
      <alignment horizontal="left" vertical="top" wrapText="1"/>
    </xf>
    <xf numFmtId="49" fontId="8" fillId="0" borderId="1" xfId="0" applyNumberFormat="1" applyFont="1" applyFill="1" applyBorder="1" applyAlignment="1">
      <alignment horizontal="left" vertical="top" wrapText="1"/>
    </xf>
    <xf numFmtId="49" fontId="7" fillId="3" borderId="1" xfId="0" applyNumberFormat="1" applyFont="1" applyFill="1" applyBorder="1" applyAlignment="1">
      <alignment horizontal="left" vertical="top" wrapText="1"/>
    </xf>
    <xf numFmtId="49" fontId="3" fillId="2" borderId="1" xfId="0" applyNumberFormat="1" applyFont="1" applyFill="1" applyBorder="1" applyAlignment="1">
      <alignment horizontal="left" vertical="top" wrapText="1"/>
    </xf>
    <xf numFmtId="0" fontId="2" fillId="2" borderId="1" xfId="0" applyFont="1" applyFill="1" applyBorder="1" applyAlignment="1">
      <alignment horizontal="left" vertical="top" wrapText="1"/>
    </xf>
    <xf numFmtId="0" fontId="3" fillId="0" borderId="1" xfId="0" applyFont="1" applyBorder="1" applyAlignment="1">
      <alignment horizontal="left" vertical="top" wrapText="1"/>
    </xf>
    <xf numFmtId="2" fontId="0" fillId="0" borderId="1" xfId="0" applyNumberFormat="1" applyBorder="1" applyAlignment="1">
      <alignment horizontal="right"/>
    </xf>
    <xf numFmtId="2" fontId="10" fillId="0" borderId="1" xfId="0" applyNumberFormat="1" applyFont="1" applyBorder="1" applyAlignment="1">
      <alignment horizontal="right"/>
    </xf>
    <xf numFmtId="0" fontId="21" fillId="0" borderId="10" xfId="0" applyFont="1" applyBorder="1" applyAlignment="1">
      <alignment wrapText="1"/>
    </xf>
    <xf numFmtId="49" fontId="4" fillId="0" borderId="1" xfId="0" applyNumberFormat="1" applyFont="1" applyBorder="1" applyAlignment="1">
      <alignment horizontal="left" vertical="center" wrapText="1"/>
    </xf>
    <xf numFmtId="0" fontId="4" fillId="3" borderId="1" xfId="0" applyFont="1" applyFill="1" applyBorder="1" applyAlignment="1">
      <alignment horizontal="left" vertical="center" wrapText="1"/>
    </xf>
    <xf numFmtId="0" fontId="3" fillId="0" borderId="0" xfId="0" applyFont="1"/>
    <xf numFmtId="0" fontId="10" fillId="0" borderId="0" xfId="0" applyFont="1"/>
    <xf numFmtId="0" fontId="3" fillId="0" borderId="0" xfId="0" applyFont="1" applyAlignment="1">
      <alignment horizontal="left"/>
    </xf>
    <xf numFmtId="49" fontId="5" fillId="3" borderId="1" xfId="0" applyNumberFormat="1" applyFont="1" applyFill="1" applyBorder="1" applyAlignment="1">
      <alignment vertical="top" wrapText="1"/>
    </xf>
    <xf numFmtId="49" fontId="5" fillId="4" borderId="1" xfId="0" applyNumberFormat="1" applyFont="1" applyFill="1" applyBorder="1" applyAlignment="1">
      <alignment vertical="top" wrapText="1"/>
    </xf>
    <xf numFmtId="14" fontId="5" fillId="4" borderId="1" xfId="0" applyNumberFormat="1" applyFont="1" applyFill="1" applyBorder="1" applyAlignment="1">
      <alignment horizontal="center" vertical="center" wrapText="1"/>
    </xf>
    <xf numFmtId="0" fontId="5" fillId="3" borderId="1" xfId="0" applyFont="1" applyFill="1" applyBorder="1" applyAlignment="1">
      <alignment horizontal="center" vertical="center" wrapText="1"/>
    </xf>
    <xf numFmtId="2" fontId="3" fillId="0" borderId="1" xfId="0" applyNumberFormat="1" applyFont="1" applyFill="1" applyBorder="1" applyAlignment="1">
      <alignment horizontal="right" vertical="center" wrapText="1"/>
    </xf>
    <xf numFmtId="0" fontId="2" fillId="0" borderId="2" xfId="0" applyNumberFormat="1" applyFont="1" applyBorder="1" applyAlignment="1">
      <alignment horizontal="center" vertical="center"/>
    </xf>
    <xf numFmtId="0" fontId="8" fillId="2" borderId="1" xfId="0" applyFont="1" applyFill="1" applyBorder="1" applyAlignment="1">
      <alignment horizontal="left" vertical="center" wrapText="1"/>
    </xf>
    <xf numFmtId="0" fontId="2" fillId="0" borderId="0" xfId="0" applyFont="1" applyFill="1" applyBorder="1" applyAlignment="1">
      <alignment horizontal="right"/>
    </xf>
    <xf numFmtId="2" fontId="2" fillId="2" borderId="1" xfId="0" applyNumberFormat="1" applyFont="1" applyFill="1" applyBorder="1" applyAlignment="1">
      <alignment horizontal="right" vertical="top" wrapText="1"/>
    </xf>
    <xf numFmtId="0" fontId="4" fillId="0" borderId="1" xfId="0" applyFont="1" applyBorder="1" applyAlignment="1">
      <alignment horizontal="right" vertical="top" wrapText="1"/>
    </xf>
    <xf numFmtId="2" fontId="2" fillId="0" borderId="1" xfId="0" applyNumberFormat="1" applyFont="1" applyFill="1" applyBorder="1" applyAlignment="1">
      <alignment vertical="center" wrapText="1"/>
    </xf>
    <xf numFmtId="0" fontId="5" fillId="4" borderId="1" xfId="0" applyFont="1" applyFill="1" applyBorder="1" applyAlignment="1">
      <alignment horizontal="left" vertical="top" wrapText="1"/>
    </xf>
    <xf numFmtId="0" fontId="0" fillId="0" borderId="0" xfId="0" applyAlignment="1">
      <alignment horizontal="left"/>
    </xf>
    <xf numFmtId="0" fontId="2" fillId="0" borderId="0" xfId="0" applyFont="1" applyAlignment="1">
      <alignment horizontal="left"/>
    </xf>
    <xf numFmtId="0" fontId="2" fillId="0" borderId="1" xfId="0" applyFont="1" applyBorder="1" applyAlignment="1">
      <alignment horizontal="left" vertical="center" wrapText="1"/>
    </xf>
    <xf numFmtId="2" fontId="2" fillId="0" borderId="1" xfId="0" applyNumberFormat="1" applyFont="1" applyBorder="1" applyAlignment="1">
      <alignment horizontal="left" vertical="top" wrapText="1"/>
    </xf>
    <xf numFmtId="0" fontId="2" fillId="0" borderId="1" xfId="0" applyFont="1" applyBorder="1" applyAlignment="1">
      <alignment horizontal="left" vertical="top"/>
    </xf>
    <xf numFmtId="2" fontId="3" fillId="3" borderId="1" xfId="0" applyNumberFormat="1" applyFont="1" applyFill="1" applyBorder="1" applyAlignment="1">
      <alignment horizontal="left" vertical="center" wrapText="1"/>
    </xf>
    <xf numFmtId="0" fontId="10" fillId="0" borderId="0" xfId="0" applyFont="1" applyFill="1" applyBorder="1" applyAlignment="1">
      <alignment horizontal="right"/>
    </xf>
    <xf numFmtId="0" fontId="2" fillId="0" borderId="2" xfId="0" applyNumberFormat="1" applyFont="1" applyBorder="1" applyAlignment="1">
      <alignment horizontal="left" vertical="center"/>
    </xf>
    <xf numFmtId="2" fontId="2" fillId="2" borderId="1" xfId="0" applyNumberFormat="1" applyFont="1" applyFill="1" applyBorder="1" applyAlignment="1">
      <alignment horizontal="center" vertical="top" wrapText="1"/>
    </xf>
    <xf numFmtId="2" fontId="2" fillId="0" borderId="1" xfId="0" applyNumberFormat="1" applyFont="1" applyFill="1" applyBorder="1" applyAlignment="1">
      <alignment horizontal="center" vertical="center" wrapText="1"/>
    </xf>
    <xf numFmtId="2" fontId="8" fillId="2" borderId="9" xfId="0" applyNumberFormat="1" applyFont="1" applyFill="1" applyBorder="1" applyAlignment="1">
      <alignment horizontal="center" vertical="center" wrapText="1"/>
    </xf>
    <xf numFmtId="2" fontId="2" fillId="2" borderId="9" xfId="0" applyNumberFormat="1" applyFont="1" applyFill="1" applyBorder="1" applyAlignment="1">
      <alignment horizontal="center" vertical="center" wrapText="1"/>
    </xf>
    <xf numFmtId="2" fontId="8" fillId="0" borderId="1" xfId="0" applyNumberFormat="1" applyFont="1" applyFill="1" applyBorder="1" applyAlignment="1">
      <alignment horizontal="center" vertical="center" wrapText="1"/>
    </xf>
    <xf numFmtId="2" fontId="2" fillId="0" borderId="1" xfId="0" applyNumberFormat="1" applyFont="1" applyFill="1" applyBorder="1" applyAlignment="1">
      <alignment horizontal="center" vertical="top" wrapText="1"/>
    </xf>
    <xf numFmtId="2" fontId="2" fillId="2"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2" fontId="8" fillId="2"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2" fontId="2" fillId="3" borderId="1" xfId="0" applyNumberFormat="1" applyFont="1" applyFill="1" applyBorder="1" applyAlignment="1">
      <alignment horizontal="center" vertical="top" wrapText="1"/>
    </xf>
    <xf numFmtId="2" fontId="2" fillId="0" borderId="4" xfId="0" applyNumberFormat="1" applyFont="1" applyFill="1" applyBorder="1" applyAlignment="1">
      <alignment horizontal="center" vertical="center" wrapText="1"/>
    </xf>
    <xf numFmtId="2" fontId="2" fillId="2" borderId="1" xfId="0" applyNumberFormat="1" applyFont="1" applyFill="1" applyBorder="1" applyAlignment="1">
      <alignment horizontal="center" vertical="top"/>
    </xf>
    <xf numFmtId="2" fontId="8" fillId="0" borderId="1" xfId="0" applyNumberFormat="1" applyFont="1" applyFill="1" applyBorder="1" applyAlignment="1">
      <alignment horizontal="center" vertical="top" wrapText="1"/>
    </xf>
    <xf numFmtId="2" fontId="8" fillId="2" borderId="1" xfId="0" applyNumberFormat="1" applyFont="1" applyFill="1" applyBorder="1" applyAlignment="1">
      <alignment horizontal="center" vertical="top" wrapText="1"/>
    </xf>
    <xf numFmtId="0" fontId="8" fillId="0" borderId="1" xfId="0" applyNumberFormat="1" applyFont="1" applyFill="1" applyBorder="1" applyAlignment="1">
      <alignment vertical="center" wrapText="1"/>
    </xf>
    <xf numFmtId="0" fontId="9" fillId="0" borderId="0" xfId="3" applyAlignment="1"/>
    <xf numFmtId="0" fontId="9" fillId="0" borderId="0" xfId="3" applyAlignment="1">
      <alignment horizontal="right"/>
    </xf>
    <xf numFmtId="0" fontId="10" fillId="0" borderId="0" xfId="3" applyFont="1" applyAlignment="1">
      <alignment horizontal="left"/>
    </xf>
    <xf numFmtId="0" fontId="11" fillId="0" borderId="1" xfId="3" applyFont="1" applyBorder="1" applyAlignment="1">
      <alignment vertical="center"/>
    </xf>
    <xf numFmtId="0" fontId="11" fillId="0" borderId="1" xfId="3" applyFont="1" applyBorder="1" applyAlignment="1">
      <alignment horizontal="center" vertical="center"/>
    </xf>
    <xf numFmtId="0" fontId="14" fillId="0" borderId="7" xfId="3" applyFont="1" applyBorder="1" applyAlignment="1">
      <alignment horizontal="left" vertical="center" wrapText="1"/>
    </xf>
    <xf numFmtId="0" fontId="19" fillId="0" borderId="2" xfId="3" applyFont="1" applyBorder="1" applyAlignment="1">
      <alignment horizontal="center" vertical="center" wrapText="1" shrinkToFit="1"/>
    </xf>
    <xf numFmtId="0" fontId="14" fillId="0" borderId="1" xfId="3" applyFont="1" applyBorder="1" applyAlignment="1">
      <alignment vertical="center" wrapText="1" shrinkToFit="1"/>
    </xf>
    <xf numFmtId="0" fontId="19" fillId="0" borderId="2" xfId="3" applyFont="1" applyBorder="1" applyAlignment="1">
      <alignment vertical="center" wrapText="1" shrinkToFit="1"/>
    </xf>
    <xf numFmtId="0" fontId="11" fillId="0" borderId="2" xfId="3" applyFont="1" applyBorder="1" applyAlignment="1">
      <alignment vertical="center" shrinkToFit="1"/>
    </xf>
    <xf numFmtId="0" fontId="24" fillId="0" borderId="0" xfId="3" applyFont="1" applyAlignment="1">
      <alignment vertical="center"/>
    </xf>
    <xf numFmtId="0" fontId="27" fillId="0" borderId="1" xfId="3" applyFont="1" applyBorder="1" applyAlignment="1">
      <alignment wrapText="1"/>
    </xf>
    <xf numFmtId="0" fontId="24" fillId="0" borderId="1" xfId="3" applyFont="1" applyBorder="1" applyAlignment="1">
      <alignment vertical="center"/>
    </xf>
    <xf numFmtId="0" fontId="24" fillId="0" borderId="2" xfId="3" applyFont="1" applyBorder="1" applyAlignment="1">
      <alignment vertical="center"/>
    </xf>
    <xf numFmtId="0" fontId="14" fillId="0" borderId="1" xfId="3" applyFont="1" applyBorder="1" applyAlignment="1">
      <alignment horizontal="left" vertical="center" wrapText="1" shrinkToFit="1"/>
    </xf>
    <xf numFmtId="0" fontId="27" fillId="0" borderId="1" xfId="3" applyFont="1" applyBorder="1" applyAlignment="1">
      <alignment vertical="center"/>
    </xf>
    <xf numFmtId="0" fontId="11" fillId="0" borderId="2" xfId="3" applyFont="1" applyBorder="1" applyAlignment="1">
      <alignment vertical="center" wrapText="1" shrinkToFit="1"/>
    </xf>
    <xf numFmtId="0" fontId="22" fillId="0" borderId="1" xfId="3" applyFont="1" applyBorder="1" applyAlignment="1">
      <alignment vertical="center"/>
    </xf>
    <xf numFmtId="0" fontId="11" fillId="0" borderId="0" xfId="3" applyFont="1" applyAlignment="1">
      <alignment vertical="center" wrapText="1" shrinkToFit="1"/>
    </xf>
    <xf numFmtId="0" fontId="11" fillId="3" borderId="2" xfId="3" applyFont="1" applyFill="1" applyBorder="1" applyAlignment="1">
      <alignment vertical="center" shrinkToFit="1"/>
    </xf>
    <xf numFmtId="0" fontId="20" fillId="0" borderId="1" xfId="3" applyFont="1" applyBorder="1" applyAlignment="1">
      <alignment vertical="center" wrapText="1" shrinkToFit="1"/>
    </xf>
    <xf numFmtId="0" fontId="14" fillId="3" borderId="1" xfId="3" applyFont="1" applyFill="1" applyBorder="1" applyAlignment="1">
      <alignment vertical="center" wrapText="1" shrinkToFit="1"/>
    </xf>
    <xf numFmtId="0" fontId="11" fillId="2" borderId="2" xfId="3" applyFont="1" applyFill="1" applyBorder="1" applyAlignment="1">
      <alignment vertical="center" shrinkToFit="1"/>
    </xf>
    <xf numFmtId="0" fontId="14" fillId="2" borderId="1" xfId="3" applyFont="1" applyFill="1" applyBorder="1" applyAlignment="1">
      <alignment vertical="center" wrapText="1" shrinkToFit="1"/>
    </xf>
    <xf numFmtId="0" fontId="24" fillId="0" borderId="0" xfId="3" applyFont="1"/>
    <xf numFmtId="0" fontId="23" fillId="0" borderId="0" xfId="3" applyFont="1"/>
    <xf numFmtId="0" fontId="2" fillId="0" borderId="0" xfId="3" applyFont="1"/>
    <xf numFmtId="14" fontId="2" fillId="0" borderId="0" xfId="3" applyNumberFormat="1" applyFont="1" applyFill="1" applyBorder="1" applyAlignment="1">
      <alignment horizontal="center"/>
    </xf>
    <xf numFmtId="0" fontId="2" fillId="0" borderId="0" xfId="3" applyFont="1" applyAlignment="1">
      <alignment horizontal="center"/>
    </xf>
    <xf numFmtId="0" fontId="2" fillId="0" borderId="0" xfId="3" applyFont="1" applyFill="1" applyBorder="1" applyAlignment="1">
      <alignment horizontal="center"/>
    </xf>
    <xf numFmtId="0" fontId="3" fillId="0" borderId="0" xfId="3" applyFont="1"/>
    <xf numFmtId="0" fontId="2" fillId="0" borderId="1" xfId="3" applyFont="1" applyBorder="1" applyAlignment="1">
      <alignment horizontal="center" vertical="center" wrapText="1"/>
    </xf>
    <xf numFmtId="0" fontId="2" fillId="0" borderId="0" xfId="3" applyFont="1" applyBorder="1" applyAlignment="1">
      <alignment horizontal="center" wrapText="1"/>
    </xf>
    <xf numFmtId="0" fontId="3" fillId="5" borderId="1" xfId="3" applyFont="1" applyFill="1" applyBorder="1" applyAlignment="1">
      <alignment vertical="center"/>
    </xf>
    <xf numFmtId="2" fontId="3" fillId="5" borderId="1" xfId="3" applyNumberFormat="1" applyFont="1" applyFill="1" applyBorder="1" applyAlignment="1">
      <alignment horizontal="right" vertical="center"/>
    </xf>
    <xf numFmtId="0" fontId="3" fillId="2" borderId="0" xfId="3" applyFont="1" applyFill="1" applyBorder="1"/>
    <xf numFmtId="0" fontId="3" fillId="0" borderId="1" xfId="3" applyFont="1" applyBorder="1" applyAlignment="1">
      <alignment vertical="center"/>
    </xf>
    <xf numFmtId="2" fontId="3" fillId="0" borderId="1" xfId="3" applyNumberFormat="1" applyFont="1" applyBorder="1" applyAlignment="1">
      <alignment horizontal="right" vertical="center"/>
    </xf>
    <xf numFmtId="0" fontId="3" fillId="0" borderId="0" xfId="3" applyFont="1" applyBorder="1"/>
    <xf numFmtId="0" fontId="2" fillId="0" borderId="1" xfId="3" applyFont="1" applyBorder="1" applyAlignment="1">
      <alignment vertical="center"/>
    </xf>
    <xf numFmtId="2" fontId="2" fillId="0" borderId="1" xfId="3" applyNumberFormat="1" applyFont="1" applyBorder="1" applyAlignment="1">
      <alignment horizontal="right" vertical="center"/>
    </xf>
    <xf numFmtId="0" fontId="2" fillId="0" borderId="0" xfId="3" applyFont="1" applyBorder="1"/>
    <xf numFmtId="0" fontId="3" fillId="0" borderId="1" xfId="3" applyFont="1" applyBorder="1" applyAlignment="1">
      <alignment vertical="center" wrapText="1"/>
    </xf>
    <xf numFmtId="0" fontId="3" fillId="0" borderId="0" xfId="3" applyFont="1" applyFill="1" applyBorder="1" applyAlignment="1">
      <alignment horizontal="left" vertical="top" wrapText="1"/>
    </xf>
    <xf numFmtId="0" fontId="2" fillId="0" borderId="1" xfId="3" applyFont="1" applyBorder="1" applyAlignment="1">
      <alignment vertical="center" wrapText="1"/>
    </xf>
    <xf numFmtId="0" fontId="2" fillId="0" borderId="0" xfId="3" applyFont="1" applyFill="1" applyBorder="1" applyAlignment="1">
      <alignment horizontal="left" vertical="top" wrapText="1"/>
    </xf>
    <xf numFmtId="0" fontId="10" fillId="0" borderId="0" xfId="3" applyFont="1" applyAlignment="1">
      <alignment vertical="center"/>
    </xf>
    <xf numFmtId="3" fontId="2" fillId="0" borderId="1" xfId="3" applyNumberFormat="1" applyFont="1" applyBorder="1" applyAlignment="1">
      <alignment vertical="center"/>
    </xf>
    <xf numFmtId="0" fontId="3" fillId="5" borderId="1" xfId="3" applyFont="1" applyFill="1" applyBorder="1" applyAlignment="1">
      <alignment vertical="center" wrapText="1"/>
    </xf>
    <xf numFmtId="0" fontId="3" fillId="0" borderId="2" xfId="3" applyFont="1" applyBorder="1" applyAlignment="1">
      <alignment vertical="center"/>
    </xf>
    <xf numFmtId="0" fontId="2" fillId="0" borderId="1" xfId="3" applyFont="1" applyBorder="1" applyAlignment="1">
      <alignment horizontal="left" vertical="center"/>
    </xf>
    <xf numFmtId="0" fontId="2" fillId="3" borderId="1" xfId="3" applyFont="1" applyFill="1" applyBorder="1" applyAlignment="1">
      <alignment vertical="center"/>
    </xf>
    <xf numFmtId="2" fontId="2" fillId="3" borderId="1" xfId="3" applyNumberFormat="1" applyFont="1" applyFill="1" applyBorder="1" applyAlignment="1">
      <alignment horizontal="right" vertical="center"/>
    </xf>
    <xf numFmtId="0" fontId="2" fillId="0" borderId="2" xfId="3" applyFont="1" applyBorder="1" applyAlignment="1">
      <alignment vertical="center"/>
    </xf>
    <xf numFmtId="2" fontId="2" fillId="0" borderId="1" xfId="3" applyNumberFormat="1" applyFont="1" applyFill="1" applyBorder="1" applyAlignment="1">
      <alignment horizontal="right" vertical="center"/>
    </xf>
    <xf numFmtId="164" fontId="3" fillId="0" borderId="0" xfId="3" applyNumberFormat="1" applyFont="1" applyBorder="1"/>
    <xf numFmtId="0" fontId="10" fillId="0" borderId="0" xfId="3" applyFont="1"/>
    <xf numFmtId="14" fontId="9" fillId="0" borderId="0" xfId="3" applyNumberFormat="1" applyFill="1" applyBorder="1" applyAlignment="1">
      <alignment horizontal="center"/>
    </xf>
    <xf numFmtId="0" fontId="9" fillId="0" borderId="0" xfId="3" applyAlignment="1">
      <alignment horizontal="center"/>
    </xf>
    <xf numFmtId="0" fontId="9" fillId="0" borderId="0" xfId="3"/>
    <xf numFmtId="0" fontId="9" fillId="0" borderId="0" xfId="3" applyFill="1" applyBorder="1" applyAlignment="1">
      <alignment horizontal="center"/>
    </xf>
    <xf numFmtId="2" fontId="9" fillId="0" borderId="0" xfId="3" applyNumberFormat="1" applyAlignment="1">
      <alignment horizontal="right"/>
    </xf>
    <xf numFmtId="0" fontId="9" fillId="0" borderId="1" xfId="3" applyBorder="1" applyAlignment="1">
      <alignment horizontal="center" wrapText="1"/>
    </xf>
    <xf numFmtId="0" fontId="9" fillId="0" borderId="1" xfId="3" applyBorder="1" applyAlignment="1">
      <alignment horizontal="center" vertical="center" wrapText="1"/>
    </xf>
    <xf numFmtId="2" fontId="9" fillId="0" borderId="1" xfId="3" applyNumberFormat="1" applyBorder="1" applyAlignment="1">
      <alignment horizontal="center" wrapText="1"/>
    </xf>
    <xf numFmtId="0" fontId="9" fillId="0" borderId="0" xfId="3" applyBorder="1" applyAlignment="1">
      <alignment horizontal="center" wrapText="1"/>
    </xf>
    <xf numFmtId="0" fontId="25" fillId="5" borderId="1" xfId="3" applyFont="1" applyFill="1" applyBorder="1" applyAlignment="1">
      <alignment vertical="center"/>
    </xf>
    <xf numFmtId="4" fontId="25" fillId="5" borderId="1" xfId="3" applyNumberFormat="1" applyFont="1" applyFill="1" applyBorder="1" applyAlignment="1">
      <alignment horizontal="right" vertical="center"/>
    </xf>
    <xf numFmtId="0" fontId="10" fillId="2" borderId="0" xfId="3" applyFont="1" applyFill="1" applyBorder="1"/>
    <xf numFmtId="0" fontId="26" fillId="0" borderId="1" xfId="3" applyFont="1" applyBorder="1" applyAlignment="1">
      <alignment vertical="center"/>
    </xf>
    <xf numFmtId="4" fontId="26" fillId="0" borderId="1" xfId="3" applyNumberFormat="1" applyFont="1" applyBorder="1" applyAlignment="1">
      <alignment horizontal="right" vertical="center"/>
    </xf>
    <xf numFmtId="0" fontId="10" fillId="0" borderId="0" xfId="3" applyFont="1" applyBorder="1"/>
    <xf numFmtId="0" fontId="21" fillId="0" borderId="1" xfId="3" applyFont="1" applyBorder="1" applyAlignment="1">
      <alignment vertical="center"/>
    </xf>
    <xf numFmtId="4" fontId="21" fillId="0" borderId="1" xfId="3" applyNumberFormat="1" applyFont="1" applyBorder="1" applyAlignment="1">
      <alignment horizontal="right" vertical="center"/>
    </xf>
    <xf numFmtId="0" fontId="9" fillId="0" borderId="0" xfId="3" applyBorder="1"/>
    <xf numFmtId="0" fontId="26" fillId="0" borderId="1" xfId="3" applyFont="1" applyBorder="1" applyAlignment="1">
      <alignment vertical="center" wrapText="1"/>
    </xf>
    <xf numFmtId="0" fontId="15" fillId="0" borderId="0" xfId="3" applyFont="1" applyFill="1" applyBorder="1" applyAlignment="1">
      <alignment horizontal="left" vertical="top" wrapText="1"/>
    </xf>
    <xf numFmtId="0" fontId="16" fillId="0" borderId="0" xfId="3" applyFont="1" applyFill="1" applyBorder="1" applyAlignment="1">
      <alignment horizontal="left" vertical="top" wrapText="1"/>
    </xf>
    <xf numFmtId="0" fontId="21" fillId="0" borderId="1" xfId="3" applyFont="1" applyBorder="1" applyAlignment="1">
      <alignment vertical="center" wrapText="1"/>
    </xf>
    <xf numFmtId="0" fontId="26" fillId="0" borderId="0" xfId="3" applyFont="1" applyAlignment="1">
      <alignment vertical="center"/>
    </xf>
    <xf numFmtId="2" fontId="26" fillId="0" borderId="1" xfId="3" applyNumberFormat="1" applyFont="1" applyBorder="1" applyAlignment="1">
      <alignment horizontal="right" vertical="center"/>
    </xf>
    <xf numFmtId="2" fontId="26" fillId="0" borderId="1" xfId="3" applyNumberFormat="1" applyFont="1" applyBorder="1" applyAlignment="1">
      <alignment vertical="center"/>
    </xf>
    <xf numFmtId="3" fontId="21" fillId="0" borderId="1" xfId="3" applyNumberFormat="1" applyFont="1" applyBorder="1" applyAlignment="1">
      <alignment vertical="center"/>
    </xf>
    <xf numFmtId="0" fontId="9" fillId="0" borderId="0" xfId="3" applyFont="1" applyBorder="1"/>
    <xf numFmtId="0" fontId="25" fillId="5" borderId="1" xfId="3" applyFont="1" applyFill="1" applyBorder="1" applyAlignment="1">
      <alignment vertical="center" wrapText="1"/>
    </xf>
    <xf numFmtId="0" fontId="13" fillId="0" borderId="0" xfId="3" applyFont="1" applyBorder="1"/>
    <xf numFmtId="0" fontId="21" fillId="0" borderId="2" xfId="3" applyFont="1" applyBorder="1" applyAlignment="1">
      <alignment vertical="center"/>
    </xf>
    <xf numFmtId="0" fontId="26" fillId="0" borderId="1" xfId="3" applyFont="1" applyBorder="1" applyAlignment="1">
      <alignment horizontal="left" vertical="center"/>
    </xf>
    <xf numFmtId="0" fontId="26" fillId="0" borderId="0" xfId="3" applyFont="1" applyAlignment="1">
      <alignment vertical="center" wrapText="1"/>
    </xf>
    <xf numFmtId="0" fontId="26" fillId="3" borderId="1" xfId="3" applyFont="1" applyFill="1" applyBorder="1" applyAlignment="1">
      <alignment vertical="center"/>
    </xf>
    <xf numFmtId="2" fontId="26" fillId="3" borderId="1" xfId="3" applyNumberFormat="1" applyFont="1" applyFill="1" applyBorder="1" applyAlignment="1">
      <alignment horizontal="right" vertical="center"/>
    </xf>
    <xf numFmtId="164" fontId="17" fillId="0" borderId="0" xfId="3" applyNumberFormat="1" applyFont="1" applyBorder="1"/>
    <xf numFmtId="2" fontId="9" fillId="0" borderId="0" xfId="3" applyNumberFormat="1"/>
    <xf numFmtId="0" fontId="2" fillId="0" borderId="2" xfId="0" applyNumberFormat="1" applyFont="1" applyBorder="1" applyAlignment="1">
      <alignment horizontal="center" vertical="center" wrapText="1"/>
    </xf>
    <xf numFmtId="0" fontId="2" fillId="0" borderId="1" xfId="0" applyNumberFormat="1" applyFont="1" applyBorder="1" applyAlignment="1">
      <alignment horizontal="center" vertical="center"/>
    </xf>
    <xf numFmtId="0" fontId="0" fillId="0" borderId="0" xfId="3" applyFont="1"/>
    <xf numFmtId="0" fontId="9" fillId="0" borderId="0" xfId="3" applyAlignment="1">
      <alignment horizontal="right"/>
    </xf>
    <xf numFmtId="0" fontId="2" fillId="2" borderId="0" xfId="0" applyFont="1" applyFill="1" applyBorder="1" applyAlignment="1">
      <alignment horizontal="center" vertical="center" wrapText="1"/>
    </xf>
    <xf numFmtId="0" fontId="3" fillId="0" borderId="0" xfId="0" applyFont="1" applyAlignment="1">
      <alignment horizontal="center"/>
    </xf>
    <xf numFmtId="0" fontId="0" fillId="0" borderId="0" xfId="0" applyAlignment="1"/>
    <xf numFmtId="0" fontId="2" fillId="0" borderId="0" xfId="0" applyFont="1" applyFill="1" applyBorder="1" applyAlignment="1">
      <alignment horizontal="center" vertical="center" wrapText="1"/>
    </xf>
    <xf numFmtId="0" fontId="2" fillId="0" borderId="3"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horizontal="left" vertical="center"/>
    </xf>
    <xf numFmtId="2" fontId="2" fillId="0" borderId="1" xfId="0" applyNumberFormat="1" applyFont="1" applyBorder="1" applyAlignment="1">
      <alignment horizontal="right"/>
    </xf>
    <xf numFmtId="0" fontId="28" fillId="2" borderId="1" xfId="0" applyFont="1" applyFill="1" applyBorder="1" applyAlignment="1">
      <alignment wrapText="1"/>
    </xf>
    <xf numFmtId="0" fontId="29" fillId="0" borderId="1" xfId="0" applyFont="1" applyBorder="1" applyAlignment="1">
      <alignment wrapText="1"/>
    </xf>
    <xf numFmtId="0" fontId="28" fillId="0" borderId="1" xfId="0" applyFont="1" applyBorder="1" applyAlignment="1">
      <alignment wrapText="1"/>
    </xf>
    <xf numFmtId="0" fontId="0" fillId="0" borderId="0" xfId="3" applyFont="1" applyAlignment="1">
      <alignment horizontal="right"/>
    </xf>
    <xf numFmtId="0" fontId="2" fillId="0" borderId="0" xfId="0" applyFont="1" applyAlignment="1">
      <alignment horizontal="right"/>
    </xf>
    <xf numFmtId="0" fontId="2" fillId="0" borderId="0" xfId="0" applyFont="1" applyFill="1" applyBorder="1" applyAlignment="1">
      <alignment horizontal="center" vertical="center" wrapText="1"/>
    </xf>
    <xf numFmtId="0" fontId="2" fillId="0" borderId="3" xfId="0" applyFont="1" applyBorder="1" applyAlignment="1">
      <alignment horizontal="center" vertical="center" wrapText="1"/>
    </xf>
    <xf numFmtId="0" fontId="2" fillId="0" borderId="1" xfId="0" applyFont="1" applyBorder="1" applyAlignment="1">
      <alignment horizontal="center" vertical="center" wrapText="1"/>
    </xf>
    <xf numFmtId="0" fontId="2" fillId="0" borderId="0" xfId="3" applyFont="1" applyAlignment="1">
      <alignment horizontal="right"/>
    </xf>
    <xf numFmtId="0" fontId="3" fillId="4" borderId="0" xfId="0" applyFont="1" applyFill="1" applyAlignment="1">
      <alignment wrapText="1"/>
    </xf>
    <xf numFmtId="0" fontId="5" fillId="3" borderId="1" xfId="0" applyFont="1" applyFill="1" applyBorder="1" applyAlignment="1">
      <alignment vertical="center" wrapText="1"/>
    </xf>
    <xf numFmtId="2" fontId="3" fillId="3" borderId="1" xfId="0" applyNumberFormat="1" applyFont="1" applyFill="1" applyBorder="1" applyAlignment="1">
      <alignment horizontal="right" vertical="center" wrapText="1"/>
    </xf>
    <xf numFmtId="0" fontId="2" fillId="0" borderId="0" xfId="0" applyFont="1" applyAlignment="1">
      <alignment vertical="center" wrapText="1"/>
    </xf>
    <xf numFmtId="0" fontId="18" fillId="0" borderId="2" xfId="3" applyFont="1" applyBorder="1" applyAlignment="1">
      <alignment horizontal="center" vertical="center" wrapText="1"/>
    </xf>
    <xf numFmtId="0" fontId="9" fillId="0" borderId="6" xfId="3" applyBorder="1" applyAlignment="1">
      <alignment horizontal="center" wrapText="1"/>
    </xf>
    <xf numFmtId="0" fontId="9" fillId="0" borderId="7" xfId="3" applyBorder="1" applyAlignment="1">
      <alignment horizontal="center" wrapText="1"/>
    </xf>
    <xf numFmtId="0" fontId="11" fillId="0" borderId="0" xfId="3" applyFont="1" applyAlignment="1">
      <alignment horizontal="right"/>
    </xf>
    <xf numFmtId="0" fontId="12" fillId="0" borderId="8" xfId="3" applyFont="1" applyBorder="1" applyAlignment="1">
      <alignment horizontal="center" vertical="center" wrapText="1"/>
    </xf>
    <xf numFmtId="0" fontId="3" fillId="0" borderId="0" xfId="3" applyFont="1" applyAlignment="1">
      <alignment horizontal="center"/>
    </xf>
    <xf numFmtId="0" fontId="3" fillId="0" borderId="2" xfId="3" applyFont="1" applyBorder="1" applyAlignment="1">
      <alignment horizontal="center" vertical="center"/>
    </xf>
    <xf numFmtId="0" fontId="3" fillId="0" borderId="7" xfId="3" applyFont="1" applyBorder="1" applyAlignment="1">
      <alignment horizontal="center" vertical="center"/>
    </xf>
    <xf numFmtId="0" fontId="2" fillId="0" borderId="0" xfId="3" applyFont="1" applyAlignment="1">
      <alignment horizontal="right"/>
    </xf>
    <xf numFmtId="0" fontId="10" fillId="0" borderId="0" xfId="3" applyFont="1" applyAlignment="1">
      <alignment horizontal="center"/>
    </xf>
    <xf numFmtId="0" fontId="26" fillId="0" borderId="2" xfId="3" applyFont="1" applyBorder="1" applyAlignment="1">
      <alignment horizontal="center" vertical="center"/>
    </xf>
    <xf numFmtId="0" fontId="26" fillId="0" borderId="7" xfId="3" applyFont="1" applyBorder="1" applyAlignment="1">
      <alignment horizontal="center" vertical="center"/>
    </xf>
    <xf numFmtId="0" fontId="0" fillId="0" borderId="0" xfId="3" applyFont="1" applyAlignment="1">
      <alignment horizontal="right"/>
    </xf>
    <xf numFmtId="0" fontId="9" fillId="0" borderId="0" xfId="3" applyAlignment="1">
      <alignment horizontal="right"/>
    </xf>
    <xf numFmtId="0" fontId="9" fillId="0" borderId="0" xfId="3" applyAlignment="1"/>
    <xf numFmtId="0" fontId="3" fillId="0" borderId="0" xfId="0" applyFont="1" applyAlignment="1">
      <alignment horizontal="center"/>
    </xf>
    <xf numFmtId="0" fontId="2" fillId="0" borderId="0" xfId="0" applyFont="1" applyAlignment="1">
      <alignment horizontal="right"/>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2" fillId="2" borderId="3" xfId="0" applyFont="1" applyFill="1" applyBorder="1" applyAlignment="1">
      <alignment horizontal="center" vertical="top" wrapText="1"/>
    </xf>
    <xf numFmtId="0" fontId="2" fillId="2" borderId="4" xfId="0" applyFont="1" applyFill="1" applyBorder="1" applyAlignment="1">
      <alignment horizontal="center" vertical="top" wrapText="1"/>
    </xf>
    <xf numFmtId="0" fontId="3" fillId="2" borderId="2" xfId="0" applyFont="1" applyFill="1" applyBorder="1"/>
    <xf numFmtId="0" fontId="3" fillId="2" borderId="7" xfId="0" applyFont="1" applyFill="1" applyBorder="1"/>
    <xf numFmtId="0" fontId="2" fillId="0" borderId="0" xfId="0" applyFont="1" applyAlignment="1"/>
    <xf numFmtId="0" fontId="3" fillId="0" borderId="2" xfId="0" applyFont="1" applyFill="1" applyBorder="1" applyAlignment="1">
      <alignment horizontal="left" vertical="center" wrapText="1"/>
    </xf>
    <xf numFmtId="0" fontId="3" fillId="0" borderId="7" xfId="0" applyFont="1" applyFill="1" applyBorder="1" applyAlignment="1">
      <alignment horizontal="left" vertical="center" wrapText="1"/>
    </xf>
    <xf numFmtId="0" fontId="3" fillId="2" borderId="2" xfId="0" applyFont="1" applyFill="1" applyBorder="1" applyAlignment="1">
      <alignment horizontal="left" vertical="center" wrapText="1"/>
    </xf>
    <xf numFmtId="0" fontId="3" fillId="2" borderId="7" xfId="0" applyFont="1" applyFill="1" applyBorder="1" applyAlignment="1">
      <alignment horizontal="left" vertical="center" wrapText="1"/>
    </xf>
    <xf numFmtId="0" fontId="3" fillId="0" borderId="1" xfId="0" applyFont="1" applyBorder="1" applyAlignment="1"/>
    <xf numFmtId="0" fontId="3" fillId="0" borderId="0" xfId="0" applyFont="1" applyAlignment="1">
      <alignment horizontal="center" wrapText="1"/>
    </xf>
    <xf numFmtId="0" fontId="10" fillId="0" borderId="1" xfId="0" applyFont="1" applyBorder="1" applyAlignment="1"/>
    <xf numFmtId="0" fontId="11" fillId="0" borderId="0" xfId="0" applyFont="1" applyAlignment="1">
      <alignment horizontal="right"/>
    </xf>
    <xf numFmtId="0" fontId="0" fillId="0" borderId="0" xfId="0" applyAlignment="1"/>
    <xf numFmtId="0" fontId="0" fillId="0" borderId="0" xfId="0" applyAlignment="1">
      <alignment horizontal="right"/>
    </xf>
    <xf numFmtId="0" fontId="10" fillId="0" borderId="0" xfId="0" applyFont="1" applyAlignment="1">
      <alignment horizontal="center" wrapText="1"/>
    </xf>
    <xf numFmtId="0" fontId="2" fillId="0" borderId="0" xfId="0" applyFont="1" applyFill="1" applyBorder="1" applyAlignment="1">
      <alignment horizontal="center" vertical="center" wrapText="1"/>
    </xf>
    <xf numFmtId="0" fontId="2" fillId="0" borderId="0" xfId="0" applyFont="1" applyAlignment="1">
      <alignment horizontal="center" wrapText="1"/>
    </xf>
    <xf numFmtId="0" fontId="3" fillId="0" borderId="0" xfId="0" applyFont="1" applyBorder="1" applyAlignment="1">
      <alignment horizontal="center"/>
    </xf>
    <xf numFmtId="0" fontId="2" fillId="0" borderId="3" xfId="0" applyFont="1" applyBorder="1" applyAlignment="1">
      <alignment horizontal="center" vertical="top" wrapText="1"/>
    </xf>
    <xf numFmtId="0" fontId="2" fillId="0" borderId="4" xfId="0" applyFont="1" applyBorder="1" applyAlignment="1">
      <alignment horizontal="center" vertical="top"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2" fontId="2"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2" fillId="0" borderId="0" xfId="0" applyFont="1" applyBorder="1" applyAlignment="1">
      <alignment horizontal="center" vertical="center" wrapText="1"/>
    </xf>
    <xf numFmtId="0" fontId="2" fillId="0" borderId="0" xfId="0" applyFont="1" applyBorder="1" applyAlignment="1">
      <alignment horizontal="center"/>
    </xf>
    <xf numFmtId="0" fontId="3" fillId="0" borderId="0" xfId="0" applyFont="1" applyFill="1" applyBorder="1" applyAlignment="1">
      <alignment horizontal="center"/>
    </xf>
    <xf numFmtId="0" fontId="2" fillId="0" borderId="0" xfId="0" applyFont="1" applyFill="1" applyBorder="1" applyAlignment="1">
      <alignment horizontal="center"/>
    </xf>
    <xf numFmtId="0" fontId="2" fillId="0" borderId="0" xfId="0" applyFont="1" applyAlignment="1">
      <alignment horizontal="center"/>
    </xf>
    <xf numFmtId="0" fontId="3" fillId="6" borderId="2" xfId="0" applyFont="1" applyFill="1" applyBorder="1" applyAlignment="1">
      <alignment vertical="top" wrapText="1"/>
    </xf>
    <xf numFmtId="0" fontId="3" fillId="6" borderId="7" xfId="0" applyFont="1" applyFill="1" applyBorder="1" applyAlignment="1">
      <alignment vertical="top" wrapText="1"/>
    </xf>
    <xf numFmtId="0" fontId="2" fillId="0" borderId="0" xfId="0" applyFont="1" applyFill="1" applyBorder="1" applyAlignment="1">
      <alignment horizontal="right"/>
    </xf>
    <xf numFmtId="0" fontId="3" fillId="6" borderId="2" xfId="0" applyFont="1" applyFill="1" applyBorder="1" applyAlignment="1">
      <alignment horizontal="left" vertical="top" wrapText="1"/>
    </xf>
    <xf numFmtId="0" fontId="3" fillId="6" borderId="7" xfId="0" applyFont="1" applyFill="1" applyBorder="1" applyAlignment="1">
      <alignment horizontal="left" vertical="top" wrapText="1"/>
    </xf>
    <xf numFmtId="0" fontId="0" fillId="0" borderId="0" xfId="0" applyAlignment="1">
      <alignment horizontal="left"/>
    </xf>
    <xf numFmtId="0" fontId="0" fillId="0" borderId="0" xfId="0" applyFill="1" applyBorder="1" applyAlignment="1">
      <alignment horizontal="right"/>
    </xf>
    <xf numFmtId="0" fontId="28" fillId="0" borderId="0" xfId="0" applyFont="1" applyAlignment="1">
      <alignment horizontal="center"/>
    </xf>
    <xf numFmtId="0" fontId="26" fillId="0" borderId="0" xfId="0" applyFont="1" applyAlignment="1"/>
    <xf numFmtId="0" fontId="26" fillId="0" borderId="0" xfId="0" applyFont="1" applyAlignment="1">
      <alignment horizontal="right"/>
    </xf>
  </cellXfs>
  <cellStyles count="4">
    <cellStyle name="Обычный" xfId="0" builtinId="0"/>
    <cellStyle name="Обычный 2" xfId="1"/>
    <cellStyle name="Обычный 2 2" xfId="2"/>
    <cellStyle name="Обычный 2 3"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er/Desktop/&#1069;&#1082;&#1086;&#1085;&#1086;&#1084;&#1080;&#1089;&#1090;/&#1056;&#1052;&#1057;%202020/&#1056;&#1052;&#1057;%20422/&#1056;&#1052;&#1057;%20&#8470;422%20&#1086;&#1090;%2010.04.20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1088;&#1084;&#1089;%20420%20&#1086;&#1090;%2014.02.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2)"/>
      <sheetName val="1"/>
      <sheetName val="2"/>
      <sheetName val="3"/>
      <sheetName val="4"/>
      <sheetName val="5"/>
    </sheetNames>
    <sheetDataSet>
      <sheetData sheetId="0" refreshError="1"/>
      <sheetData sheetId="1">
        <row r="42">
          <cell r="C42">
            <v>41997049.719999999</v>
          </cell>
        </row>
      </sheetData>
      <sheetData sheetId="2">
        <row r="41">
          <cell r="C41">
            <v>43423320.719999999</v>
          </cell>
        </row>
      </sheetData>
      <sheetData sheetId="3" refreshError="1"/>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дох 20 "/>
      <sheetName val="дох 21-22"/>
      <sheetName val="по разд 20"/>
      <sheetName val="по разд 21-22"/>
      <sheetName val="5 "/>
      <sheetName val="6"/>
      <sheetName val="по виду расх 20"/>
      <sheetName val="по виду расх 21-22"/>
      <sheetName val="источники"/>
      <sheetName val="источ. 21-22"/>
    </sheetNames>
    <sheetDataSet>
      <sheetData sheetId="0">
        <row r="42">
          <cell r="C42">
            <v>41997049.719999999</v>
          </cell>
        </row>
      </sheetData>
      <sheetData sheetId="1">
        <row r="39">
          <cell r="C39">
            <v>21211617</v>
          </cell>
          <cell r="D39">
            <v>19466219</v>
          </cell>
        </row>
      </sheetData>
      <sheetData sheetId="2">
        <row r="41">
          <cell r="C41">
            <v>43347049.719999999</v>
          </cell>
        </row>
      </sheetData>
      <sheetData sheetId="3">
        <row r="42">
          <cell r="C42">
            <v>21211616.999999996</v>
          </cell>
          <cell r="D42">
            <v>19466218.999999996</v>
          </cell>
        </row>
      </sheetData>
      <sheetData sheetId="4"/>
      <sheetData sheetId="5"/>
      <sheetData sheetId="6"/>
      <sheetData sheetId="7">
        <row r="123">
          <cell r="D123">
            <v>21211617</v>
          </cell>
          <cell r="E123">
            <v>19466219</v>
          </cell>
        </row>
      </sheetData>
      <sheetData sheetId="8"/>
      <sheetData sheetId="9"/>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9"/>
  <sheetViews>
    <sheetView workbookViewId="0">
      <selection activeCell="C5" sqref="C5"/>
    </sheetView>
  </sheetViews>
  <sheetFormatPr defaultRowHeight="12.75"/>
  <cols>
    <col min="1" max="1" width="4.42578125" style="233" customWidth="1"/>
    <col min="2" max="2" width="21.140625" style="233" customWidth="1"/>
    <col min="3" max="3" width="59.85546875" style="233" customWidth="1"/>
    <col min="4" max="16384" width="9.140625" style="233"/>
  </cols>
  <sheetData>
    <row r="1" spans="1:3" ht="15">
      <c r="A1" s="354" t="s">
        <v>16</v>
      </c>
      <c r="B1" s="354"/>
      <c r="C1" s="354"/>
    </row>
    <row r="2" spans="1:3" ht="15">
      <c r="A2" s="354" t="s">
        <v>12</v>
      </c>
      <c r="B2" s="354"/>
      <c r="C2" s="354"/>
    </row>
    <row r="3" spans="1:3" ht="15">
      <c r="A3" s="354" t="s">
        <v>17</v>
      </c>
      <c r="B3" s="354"/>
      <c r="C3" s="354"/>
    </row>
    <row r="4" spans="1:3" ht="15">
      <c r="A4" s="354" t="s">
        <v>362</v>
      </c>
      <c r="B4" s="354"/>
      <c r="C4" s="354"/>
    </row>
    <row r="5" spans="1:3">
      <c r="A5" s="234"/>
      <c r="B5" s="235" t="s">
        <v>155</v>
      </c>
      <c r="C5" s="341" t="s">
        <v>453</v>
      </c>
    </row>
    <row r="8" spans="1:3" ht="15.75">
      <c r="A8" s="355" t="s">
        <v>156</v>
      </c>
      <c r="B8" s="355"/>
      <c r="C8" s="355"/>
    </row>
    <row r="9" spans="1:3" ht="44.25" customHeight="1">
      <c r="A9" s="351" t="s">
        <v>442</v>
      </c>
      <c r="B9" s="352"/>
      <c r="C9" s="353"/>
    </row>
    <row r="10" spans="1:3" ht="81" customHeight="1">
      <c r="A10" s="236">
        <v>850</v>
      </c>
      <c r="B10" s="237" t="s">
        <v>291</v>
      </c>
      <c r="C10" s="238" t="s">
        <v>358</v>
      </c>
    </row>
    <row r="11" spans="1:3" ht="78.75">
      <c r="A11" s="236">
        <v>850</v>
      </c>
      <c r="B11" s="237" t="s">
        <v>354</v>
      </c>
      <c r="C11" s="238" t="s">
        <v>355</v>
      </c>
    </row>
    <row r="12" spans="1:3" ht="31.5">
      <c r="A12" s="236">
        <v>850</v>
      </c>
      <c r="B12" s="239" t="s">
        <v>279</v>
      </c>
      <c r="C12" s="240" t="s">
        <v>166</v>
      </c>
    </row>
    <row r="13" spans="1:3" ht="94.5">
      <c r="A13" s="236">
        <v>850</v>
      </c>
      <c r="B13" s="241" t="s">
        <v>290</v>
      </c>
      <c r="C13" s="240" t="s">
        <v>292</v>
      </c>
    </row>
    <row r="14" spans="1:3" ht="63">
      <c r="A14" s="236">
        <v>850</v>
      </c>
      <c r="B14" s="242" t="s">
        <v>280</v>
      </c>
      <c r="C14" s="240" t="s">
        <v>359</v>
      </c>
    </row>
    <row r="15" spans="1:3" ht="94.5">
      <c r="A15" s="236">
        <v>850</v>
      </c>
      <c r="B15" s="243" t="s">
        <v>415</v>
      </c>
      <c r="C15" s="244" t="s">
        <v>416</v>
      </c>
    </row>
    <row r="16" spans="1:3" ht="87" customHeight="1">
      <c r="A16" s="236">
        <v>850</v>
      </c>
      <c r="B16" s="245" t="s">
        <v>409</v>
      </c>
      <c r="C16" s="244" t="s">
        <v>410</v>
      </c>
    </row>
    <row r="17" spans="1:3" ht="53.25" customHeight="1">
      <c r="A17" s="236">
        <v>850</v>
      </c>
      <c r="B17" s="245" t="s">
        <v>418</v>
      </c>
      <c r="C17" s="244" t="s">
        <v>417</v>
      </c>
    </row>
    <row r="18" spans="1:3" ht="189">
      <c r="A18" s="236">
        <v>850</v>
      </c>
      <c r="B18" s="246" t="s">
        <v>419</v>
      </c>
      <c r="C18" s="244" t="s">
        <v>443</v>
      </c>
    </row>
    <row r="19" spans="1:3" ht="31.5">
      <c r="A19" s="236">
        <v>850</v>
      </c>
      <c r="B19" s="242" t="s">
        <v>157</v>
      </c>
      <c r="C19" s="247" t="s">
        <v>360</v>
      </c>
    </row>
    <row r="20" spans="1:3" ht="24" customHeight="1">
      <c r="A20" s="236">
        <v>850</v>
      </c>
      <c r="B20" s="242" t="s">
        <v>311</v>
      </c>
      <c r="C20" s="247" t="s">
        <v>361</v>
      </c>
    </row>
    <row r="21" spans="1:3" ht="53.25" customHeight="1">
      <c r="A21" s="236">
        <v>850</v>
      </c>
      <c r="B21" s="242" t="s">
        <v>414</v>
      </c>
      <c r="C21" s="244" t="s">
        <v>444</v>
      </c>
    </row>
    <row r="22" spans="1:3" ht="26.25" customHeight="1">
      <c r="A22" s="236">
        <v>850</v>
      </c>
      <c r="B22" s="246" t="s">
        <v>421</v>
      </c>
      <c r="C22" s="248" t="s">
        <v>420</v>
      </c>
    </row>
    <row r="23" spans="1:3" ht="78.75">
      <c r="A23" s="236">
        <v>850</v>
      </c>
      <c r="B23" s="249" t="s">
        <v>344</v>
      </c>
      <c r="C23" s="240" t="s">
        <v>167</v>
      </c>
    </row>
    <row r="24" spans="1:3" ht="103.5" customHeight="1">
      <c r="A24" s="236">
        <v>850</v>
      </c>
      <c r="B24" s="249" t="s">
        <v>406</v>
      </c>
      <c r="C24" s="240" t="s">
        <v>405</v>
      </c>
    </row>
    <row r="25" spans="1:3" ht="31.5">
      <c r="A25" s="236">
        <v>850</v>
      </c>
      <c r="B25" s="249" t="s">
        <v>352</v>
      </c>
      <c r="C25" s="240" t="s">
        <v>353</v>
      </c>
    </row>
    <row r="26" spans="1:3" ht="31.5">
      <c r="A26" s="236">
        <v>850</v>
      </c>
      <c r="B26" s="249" t="s">
        <v>345</v>
      </c>
      <c r="C26" s="240" t="s">
        <v>422</v>
      </c>
    </row>
    <row r="27" spans="1:3" ht="22.5" customHeight="1">
      <c r="A27" s="236">
        <v>850</v>
      </c>
      <c r="B27" s="249" t="s">
        <v>346</v>
      </c>
      <c r="C27" s="250" t="s">
        <v>321</v>
      </c>
    </row>
    <row r="28" spans="1:3" ht="47.25">
      <c r="A28" s="236">
        <v>850</v>
      </c>
      <c r="B28" s="251" t="s">
        <v>347</v>
      </c>
      <c r="C28" s="240" t="s">
        <v>261</v>
      </c>
    </row>
    <row r="29" spans="1:3" ht="78.75">
      <c r="A29" s="236">
        <v>850</v>
      </c>
      <c r="B29" s="249" t="s">
        <v>348</v>
      </c>
      <c r="C29" s="240" t="s">
        <v>168</v>
      </c>
    </row>
    <row r="30" spans="1:3" ht="31.5">
      <c r="A30" s="236">
        <v>850</v>
      </c>
      <c r="B30" s="252" t="s">
        <v>349</v>
      </c>
      <c r="C30" s="253" t="s">
        <v>281</v>
      </c>
    </row>
    <row r="31" spans="1:3" ht="63">
      <c r="A31" s="236">
        <v>850</v>
      </c>
      <c r="B31" s="249" t="s">
        <v>350</v>
      </c>
      <c r="C31" s="254" t="s">
        <v>283</v>
      </c>
    </row>
    <row r="32" spans="1:3" ht="63">
      <c r="A32" s="236">
        <v>850</v>
      </c>
      <c r="B32" s="242" t="s">
        <v>351</v>
      </c>
      <c r="C32" s="240" t="s">
        <v>282</v>
      </c>
    </row>
    <row r="33" spans="1:3" ht="47.25">
      <c r="A33" s="236">
        <v>850</v>
      </c>
      <c r="B33" s="255" t="s">
        <v>158</v>
      </c>
      <c r="C33" s="254" t="s">
        <v>284</v>
      </c>
    </row>
    <row r="34" spans="1:3" ht="31.5">
      <c r="A34" s="236">
        <v>850</v>
      </c>
      <c r="B34" s="255" t="s">
        <v>159</v>
      </c>
      <c r="C34" s="256" t="s">
        <v>285</v>
      </c>
    </row>
    <row r="35" spans="1:3" ht="47.25">
      <c r="A35" s="236">
        <v>850</v>
      </c>
      <c r="B35" s="255" t="s">
        <v>160</v>
      </c>
      <c r="C35" s="256" t="s">
        <v>286</v>
      </c>
    </row>
    <row r="36" spans="1:3" ht="47.25">
      <c r="A36" s="236">
        <v>850</v>
      </c>
      <c r="B36" s="255" t="s">
        <v>161</v>
      </c>
      <c r="C36" s="256" t="s">
        <v>287</v>
      </c>
    </row>
    <row r="37" spans="1:3" ht="31.5">
      <c r="A37" s="236">
        <v>850</v>
      </c>
      <c r="B37" s="242" t="s">
        <v>162</v>
      </c>
      <c r="C37" s="240" t="s">
        <v>288</v>
      </c>
    </row>
    <row r="38" spans="1:3" ht="31.5">
      <c r="A38" s="236">
        <v>850</v>
      </c>
      <c r="B38" s="242" t="s">
        <v>163</v>
      </c>
      <c r="C38" s="240" t="s">
        <v>289</v>
      </c>
    </row>
    <row r="39" spans="1:3" ht="17.25">
      <c r="B39" s="257"/>
      <c r="C39" s="258"/>
    </row>
  </sheetData>
  <mergeCells count="6">
    <mergeCell ref="A9:C9"/>
    <mergeCell ref="A1:C1"/>
    <mergeCell ref="A2:C2"/>
    <mergeCell ref="A3:C3"/>
    <mergeCell ref="A4:C4"/>
    <mergeCell ref="A8:C8"/>
  </mergeCells>
  <pageMargins left="0.70866141732283461" right="0.70866141732283461" top="0.74803149606299213" bottom="0.74803149606299213" header="0.31496062992125984" footer="0.31496062992125984"/>
  <pageSetup paperSize="9"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D21"/>
  <sheetViews>
    <sheetView workbookViewId="0">
      <selection activeCell="C5" sqref="C5:D5"/>
    </sheetView>
  </sheetViews>
  <sheetFormatPr defaultRowHeight="16.5"/>
  <cols>
    <col min="1" max="1" width="0.5703125" style="2" customWidth="1"/>
    <col min="2" max="2" width="9.140625" style="2"/>
    <col min="3" max="3" width="58.5703125" style="2" customWidth="1"/>
    <col min="4" max="4" width="16.5703125" style="2" customWidth="1"/>
    <col min="5" max="16384" width="9.140625" style="2"/>
  </cols>
  <sheetData>
    <row r="1" spans="2:4">
      <c r="B1" s="367" t="s">
        <v>153</v>
      </c>
      <c r="C1" s="367"/>
      <c r="D1" s="367"/>
    </row>
    <row r="2" spans="2:4">
      <c r="B2" s="367" t="s">
        <v>12</v>
      </c>
      <c r="C2" s="367"/>
      <c r="D2" s="367"/>
    </row>
    <row r="3" spans="2:4">
      <c r="B3" s="367" t="s">
        <v>17</v>
      </c>
      <c r="C3" s="367"/>
      <c r="D3" s="367"/>
    </row>
    <row r="4" spans="2:4">
      <c r="B4" s="403" t="s">
        <v>362</v>
      </c>
      <c r="C4" s="403"/>
      <c r="D4" s="403"/>
    </row>
    <row r="5" spans="2:4">
      <c r="B5" s="204" t="s">
        <v>155</v>
      </c>
      <c r="C5" s="367" t="s">
        <v>454</v>
      </c>
      <c r="D5" s="367"/>
    </row>
    <row r="6" spans="2:4">
      <c r="B6" s="375"/>
      <c r="C6" s="375"/>
      <c r="D6" s="375"/>
    </row>
    <row r="7" spans="2:4">
      <c r="B7" s="398" t="s">
        <v>135</v>
      </c>
      <c r="C7" s="398"/>
      <c r="D7" s="398"/>
    </row>
    <row r="8" spans="2:4">
      <c r="B8" s="399" t="s">
        <v>136</v>
      </c>
      <c r="C8" s="399"/>
      <c r="D8" s="399"/>
    </row>
    <row r="9" spans="2:4">
      <c r="B9" s="399" t="s">
        <v>137</v>
      </c>
      <c r="C9" s="400"/>
      <c r="D9" s="400"/>
    </row>
    <row r="10" spans="2:4">
      <c r="B10" s="399" t="s">
        <v>374</v>
      </c>
      <c r="C10" s="400"/>
      <c r="D10" s="400"/>
    </row>
    <row r="11" spans="2:4">
      <c r="B11" s="194" t="s">
        <v>155</v>
      </c>
    </row>
    <row r="12" spans="2:4" ht="34.5" customHeight="1">
      <c r="B12" s="93" t="s">
        <v>138</v>
      </c>
      <c r="C12" s="93" t="s">
        <v>139</v>
      </c>
      <c r="D12" s="93" t="s">
        <v>318</v>
      </c>
    </row>
    <row r="13" spans="2:4" ht="33">
      <c r="B13" s="4">
        <v>1</v>
      </c>
      <c r="C13" s="11" t="s">
        <v>140</v>
      </c>
      <c r="D13" s="95">
        <v>344604.14</v>
      </c>
    </row>
    <row r="14" spans="2:4" ht="33">
      <c r="B14" s="4">
        <v>2</v>
      </c>
      <c r="C14" s="11" t="s">
        <v>141</v>
      </c>
      <c r="D14" s="95">
        <v>674655.07</v>
      </c>
    </row>
    <row r="15" spans="2:4" ht="33">
      <c r="B15" s="4">
        <v>3</v>
      </c>
      <c r="C15" s="11" t="s">
        <v>142</v>
      </c>
      <c r="D15" s="95">
        <v>96325.91</v>
      </c>
    </row>
    <row r="16" spans="2:4" ht="38.25" customHeight="1">
      <c r="B16" s="4">
        <v>4</v>
      </c>
      <c r="C16" s="11" t="s">
        <v>143</v>
      </c>
      <c r="D16" s="95">
        <v>69985.77</v>
      </c>
    </row>
    <row r="17" spans="2:4" ht="33">
      <c r="B17" s="4">
        <v>5</v>
      </c>
      <c r="C17" s="11" t="s">
        <v>144</v>
      </c>
      <c r="D17" s="95">
        <v>69496.800000000003</v>
      </c>
    </row>
    <row r="18" spans="2:4" ht="43.5" customHeight="1">
      <c r="B18" s="94">
        <v>6</v>
      </c>
      <c r="C18" s="16" t="s">
        <v>145</v>
      </c>
      <c r="D18" s="95">
        <v>65726.8</v>
      </c>
    </row>
    <row r="19" spans="2:4" ht="98.25" customHeight="1">
      <c r="B19" s="202">
        <v>7</v>
      </c>
      <c r="C19" s="159" t="s">
        <v>305</v>
      </c>
      <c r="D19" s="95">
        <v>401764.57</v>
      </c>
    </row>
    <row r="20" spans="2:4" ht="98.25" customHeight="1">
      <c r="B20" s="327">
        <v>8</v>
      </c>
      <c r="C20" s="159" t="s">
        <v>413</v>
      </c>
      <c r="D20" s="95">
        <v>3984.85</v>
      </c>
    </row>
    <row r="21" spans="2:4" ht="21.75" customHeight="1">
      <c r="B21" s="401" t="s">
        <v>52</v>
      </c>
      <c r="C21" s="402"/>
      <c r="D21" s="108">
        <f>SUM(D13:D20)</f>
        <v>1726543.9100000001</v>
      </c>
    </row>
  </sheetData>
  <mergeCells count="11">
    <mergeCell ref="B6:D6"/>
    <mergeCell ref="B1:D1"/>
    <mergeCell ref="B2:D2"/>
    <mergeCell ref="B3:D3"/>
    <mergeCell ref="B4:D4"/>
    <mergeCell ref="C5:D5"/>
    <mergeCell ref="B7:D7"/>
    <mergeCell ref="B8:D8"/>
    <mergeCell ref="B9:D9"/>
    <mergeCell ref="B10:D10"/>
    <mergeCell ref="B21:C21"/>
  </mergeCells>
  <pageMargins left="0.70866141732283461" right="0.70866141732283461" top="0.74803149606299213" bottom="0.74803149606299213" header="0.31496062992125984" footer="0.31496062992125984"/>
  <pageSetup paperSize="9" orientation="portrait" verticalDpi="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2"/>
  <sheetViews>
    <sheetView workbookViewId="0">
      <selection activeCell="C5" sqref="C5:E5"/>
    </sheetView>
  </sheetViews>
  <sheetFormatPr defaultRowHeight="12.75"/>
  <cols>
    <col min="1" max="1" width="0.5703125" customWidth="1"/>
    <col min="2" max="2" width="7" customWidth="1"/>
    <col min="3" max="3" width="55.85546875" customWidth="1"/>
    <col min="4" max="4" width="12.28515625" customWidth="1"/>
    <col min="5" max="5" width="10.28515625" customWidth="1"/>
  </cols>
  <sheetData>
    <row r="1" spans="1:5">
      <c r="B1" s="385" t="s">
        <v>152</v>
      </c>
      <c r="C1" s="385"/>
      <c r="D1" s="385"/>
      <c r="E1" s="385"/>
    </row>
    <row r="2" spans="1:5">
      <c r="B2" s="385" t="s">
        <v>12</v>
      </c>
      <c r="C2" s="385"/>
      <c r="D2" s="385"/>
      <c r="E2" s="385"/>
    </row>
    <row r="3" spans="1:5">
      <c r="B3" s="385" t="s">
        <v>17</v>
      </c>
      <c r="C3" s="385"/>
      <c r="D3" s="385"/>
      <c r="E3" s="385"/>
    </row>
    <row r="4" spans="1:5">
      <c r="B4" s="407" t="s">
        <v>362</v>
      </c>
      <c r="C4" s="407"/>
      <c r="D4" s="407"/>
      <c r="E4" s="407"/>
    </row>
    <row r="5" spans="1:5">
      <c r="A5" t="s">
        <v>155</v>
      </c>
      <c r="B5" s="215" t="s">
        <v>155</v>
      </c>
      <c r="C5" s="385" t="s">
        <v>454</v>
      </c>
      <c r="D5" s="385"/>
      <c r="E5" s="385"/>
    </row>
    <row r="6" spans="1:5">
      <c r="B6" s="406"/>
      <c r="C6" s="406"/>
      <c r="D6" s="406"/>
      <c r="E6" s="209"/>
    </row>
    <row r="7" spans="1:5" ht="16.5">
      <c r="B7" s="398" t="s">
        <v>135</v>
      </c>
      <c r="C7" s="398"/>
      <c r="D7" s="398"/>
      <c r="E7" s="210"/>
    </row>
    <row r="8" spans="1:5" ht="16.5">
      <c r="B8" s="399" t="s">
        <v>136</v>
      </c>
      <c r="C8" s="399"/>
      <c r="D8" s="399"/>
      <c r="E8" s="210"/>
    </row>
    <row r="9" spans="1:5" ht="16.5">
      <c r="B9" s="399" t="s">
        <v>137</v>
      </c>
      <c r="C9" s="400"/>
      <c r="D9" s="400"/>
      <c r="E9" s="210"/>
    </row>
    <row r="10" spans="1:5" ht="16.5">
      <c r="B10" s="399" t="s">
        <v>373</v>
      </c>
      <c r="C10" s="400"/>
      <c r="D10" s="400"/>
      <c r="E10" s="210"/>
    </row>
    <row r="11" spans="1:5" ht="16.5">
      <c r="B11" s="210"/>
      <c r="C11" s="210"/>
      <c r="D11" s="210"/>
      <c r="E11" s="210"/>
    </row>
    <row r="12" spans="1:5" ht="34.5" customHeight="1">
      <c r="B12" s="79" t="s">
        <v>138</v>
      </c>
      <c r="C12" s="79" t="s">
        <v>139</v>
      </c>
      <c r="D12" s="79" t="s">
        <v>327</v>
      </c>
      <c r="E12" s="79" t="s">
        <v>372</v>
      </c>
    </row>
    <row r="13" spans="1:5" s="2" customFormat="1" ht="33">
      <c r="B13" s="211">
        <v>1</v>
      </c>
      <c r="C13" s="79" t="s">
        <v>140</v>
      </c>
      <c r="D13" s="212">
        <v>0</v>
      </c>
      <c r="E13" s="213">
        <v>0</v>
      </c>
    </row>
    <row r="14" spans="1:5" s="2" customFormat="1" ht="33">
      <c r="B14" s="211">
        <v>2</v>
      </c>
      <c r="C14" s="79" t="s">
        <v>141</v>
      </c>
      <c r="D14" s="212">
        <v>0</v>
      </c>
      <c r="E14" s="213">
        <v>0</v>
      </c>
    </row>
    <row r="15" spans="1:5" s="2" customFormat="1" ht="33">
      <c r="B15" s="211">
        <v>3</v>
      </c>
      <c r="C15" s="79" t="s">
        <v>142</v>
      </c>
      <c r="D15" s="212">
        <v>0</v>
      </c>
      <c r="E15" s="213">
        <v>0</v>
      </c>
    </row>
    <row r="16" spans="1:5" s="2" customFormat="1" ht="38.25" customHeight="1">
      <c r="B16" s="211">
        <v>4</v>
      </c>
      <c r="C16" s="79" t="s">
        <v>143</v>
      </c>
      <c r="D16" s="212">
        <v>0</v>
      </c>
      <c r="E16" s="213">
        <v>0</v>
      </c>
    </row>
    <row r="17" spans="2:5" s="2" customFormat="1" ht="38.25" customHeight="1">
      <c r="B17" s="211">
        <v>5</v>
      </c>
      <c r="C17" s="79" t="s">
        <v>145</v>
      </c>
      <c r="D17" s="212">
        <v>65726.8</v>
      </c>
      <c r="E17" s="213">
        <v>0</v>
      </c>
    </row>
    <row r="18" spans="2:5" s="2" customFormat="1" ht="33">
      <c r="B18" s="211">
        <v>6</v>
      </c>
      <c r="C18" s="79" t="s">
        <v>144</v>
      </c>
      <c r="D18" s="212">
        <v>0</v>
      </c>
      <c r="E18" s="213">
        <v>0</v>
      </c>
    </row>
    <row r="19" spans="2:5" s="2" customFormat="1" ht="98.25" customHeight="1">
      <c r="B19" s="216">
        <v>7</v>
      </c>
      <c r="C19" s="159" t="s">
        <v>305</v>
      </c>
      <c r="D19" s="212">
        <v>401764.57</v>
      </c>
      <c r="E19" s="213">
        <v>401764.57</v>
      </c>
    </row>
    <row r="20" spans="2:5" s="2" customFormat="1" ht="87.75" customHeight="1">
      <c r="B20" s="326">
        <v>7</v>
      </c>
      <c r="C20" s="16" t="s">
        <v>413</v>
      </c>
      <c r="D20" s="212">
        <v>3984.85</v>
      </c>
      <c r="E20" s="213">
        <v>0</v>
      </c>
    </row>
    <row r="21" spans="2:5" ht="21.75" customHeight="1">
      <c r="B21" s="404" t="s">
        <v>52</v>
      </c>
      <c r="C21" s="405"/>
      <c r="D21" s="214">
        <f>SUM(D13:D19)</f>
        <v>467491.37</v>
      </c>
      <c r="E21" s="214">
        <f>SUM(E13:E20)</f>
        <v>401764.57</v>
      </c>
    </row>
    <row r="22" spans="2:5">
      <c r="B22" s="209"/>
      <c r="C22" s="209"/>
      <c r="D22" s="209"/>
      <c r="E22" s="209"/>
    </row>
  </sheetData>
  <mergeCells count="11">
    <mergeCell ref="B6:D6"/>
    <mergeCell ref="B1:E1"/>
    <mergeCell ref="B2:E2"/>
    <mergeCell ref="B3:E3"/>
    <mergeCell ref="B4:E4"/>
    <mergeCell ref="C5:E5"/>
    <mergeCell ref="B7:D7"/>
    <mergeCell ref="B8:D8"/>
    <mergeCell ref="B9:D9"/>
    <mergeCell ref="B10:D10"/>
    <mergeCell ref="B21:C21"/>
  </mergeCells>
  <pageMargins left="0.70866141732283461" right="0.70866141732283461" top="0.74803149606299213" bottom="0.74803149606299213" header="0.31496062992125984" footer="0.31496062992125984"/>
  <pageSetup paperSize="9" orientation="portrait" verticalDpi="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5"/>
  <sheetViews>
    <sheetView workbookViewId="0">
      <selection activeCell="C14" sqref="C14"/>
    </sheetView>
  </sheetViews>
  <sheetFormatPr defaultRowHeight="16.5"/>
  <cols>
    <col min="1" max="1" width="26.28515625" style="2" customWidth="1"/>
    <col min="2" max="2" width="48.85546875" style="2" customWidth="1"/>
    <col min="3" max="3" width="16.28515625" style="2" customWidth="1"/>
    <col min="4" max="4" width="9.140625" style="2" hidden="1" customWidth="1"/>
    <col min="5" max="256" width="9.140625" style="2"/>
    <col min="257" max="257" width="26.28515625" style="2" customWidth="1"/>
    <col min="258" max="258" width="50.85546875" style="2" customWidth="1"/>
    <col min="259" max="259" width="14.5703125" style="2" customWidth="1"/>
    <col min="260" max="512" width="9.140625" style="2"/>
    <col min="513" max="513" width="26.28515625" style="2" customWidth="1"/>
    <col min="514" max="514" width="50.85546875" style="2" customWidth="1"/>
    <col min="515" max="515" width="14.5703125" style="2" customWidth="1"/>
    <col min="516" max="768" width="9.140625" style="2"/>
    <col min="769" max="769" width="26.28515625" style="2" customWidth="1"/>
    <col min="770" max="770" width="50.85546875" style="2" customWidth="1"/>
    <col min="771" max="771" width="14.5703125" style="2" customWidth="1"/>
    <col min="772" max="1024" width="9.140625" style="2"/>
    <col min="1025" max="1025" width="26.28515625" style="2" customWidth="1"/>
    <col min="1026" max="1026" width="50.85546875" style="2" customWidth="1"/>
    <col min="1027" max="1027" width="14.5703125" style="2" customWidth="1"/>
    <col min="1028" max="1280" width="9.140625" style="2"/>
    <col min="1281" max="1281" width="26.28515625" style="2" customWidth="1"/>
    <col min="1282" max="1282" width="50.85546875" style="2" customWidth="1"/>
    <col min="1283" max="1283" width="14.5703125" style="2" customWidth="1"/>
    <col min="1284" max="1536" width="9.140625" style="2"/>
    <col min="1537" max="1537" width="26.28515625" style="2" customWidth="1"/>
    <col min="1538" max="1538" width="50.85546875" style="2" customWidth="1"/>
    <col min="1539" max="1539" width="14.5703125" style="2" customWidth="1"/>
    <col min="1540" max="1792" width="9.140625" style="2"/>
    <col min="1793" max="1793" width="26.28515625" style="2" customWidth="1"/>
    <col min="1794" max="1794" width="50.85546875" style="2" customWidth="1"/>
    <col min="1795" max="1795" width="14.5703125" style="2" customWidth="1"/>
    <col min="1796" max="2048" width="9.140625" style="2"/>
    <col min="2049" max="2049" width="26.28515625" style="2" customWidth="1"/>
    <col min="2050" max="2050" width="50.85546875" style="2" customWidth="1"/>
    <col min="2051" max="2051" width="14.5703125" style="2" customWidth="1"/>
    <col min="2052" max="2304" width="9.140625" style="2"/>
    <col min="2305" max="2305" width="26.28515625" style="2" customWidth="1"/>
    <col min="2306" max="2306" width="50.85546875" style="2" customWidth="1"/>
    <col min="2307" max="2307" width="14.5703125" style="2" customWidth="1"/>
    <col min="2308" max="2560" width="9.140625" style="2"/>
    <col min="2561" max="2561" width="26.28515625" style="2" customWidth="1"/>
    <col min="2562" max="2562" width="50.85546875" style="2" customWidth="1"/>
    <col min="2563" max="2563" width="14.5703125" style="2" customWidth="1"/>
    <col min="2564" max="2816" width="9.140625" style="2"/>
    <col min="2817" max="2817" width="26.28515625" style="2" customWidth="1"/>
    <col min="2818" max="2818" width="50.85546875" style="2" customWidth="1"/>
    <col min="2819" max="2819" width="14.5703125" style="2" customWidth="1"/>
    <col min="2820" max="3072" width="9.140625" style="2"/>
    <col min="3073" max="3073" width="26.28515625" style="2" customWidth="1"/>
    <col min="3074" max="3074" width="50.85546875" style="2" customWidth="1"/>
    <col min="3075" max="3075" width="14.5703125" style="2" customWidth="1"/>
    <col min="3076" max="3328" width="9.140625" style="2"/>
    <col min="3329" max="3329" width="26.28515625" style="2" customWidth="1"/>
    <col min="3330" max="3330" width="50.85546875" style="2" customWidth="1"/>
    <col min="3331" max="3331" width="14.5703125" style="2" customWidth="1"/>
    <col min="3332" max="3584" width="9.140625" style="2"/>
    <col min="3585" max="3585" width="26.28515625" style="2" customWidth="1"/>
    <col min="3586" max="3586" width="50.85546875" style="2" customWidth="1"/>
    <col min="3587" max="3587" width="14.5703125" style="2" customWidth="1"/>
    <col min="3588" max="3840" width="9.140625" style="2"/>
    <col min="3841" max="3841" width="26.28515625" style="2" customWidth="1"/>
    <col min="3842" max="3842" width="50.85546875" style="2" customWidth="1"/>
    <col min="3843" max="3843" width="14.5703125" style="2" customWidth="1"/>
    <col min="3844" max="4096" width="9.140625" style="2"/>
    <col min="4097" max="4097" width="26.28515625" style="2" customWidth="1"/>
    <col min="4098" max="4098" width="50.85546875" style="2" customWidth="1"/>
    <col min="4099" max="4099" width="14.5703125" style="2" customWidth="1"/>
    <col min="4100" max="4352" width="9.140625" style="2"/>
    <col min="4353" max="4353" width="26.28515625" style="2" customWidth="1"/>
    <col min="4354" max="4354" width="50.85546875" style="2" customWidth="1"/>
    <col min="4355" max="4355" width="14.5703125" style="2" customWidth="1"/>
    <col min="4356" max="4608" width="9.140625" style="2"/>
    <col min="4609" max="4609" width="26.28515625" style="2" customWidth="1"/>
    <col min="4610" max="4610" width="50.85546875" style="2" customWidth="1"/>
    <col min="4611" max="4611" width="14.5703125" style="2" customWidth="1"/>
    <col min="4612" max="4864" width="9.140625" style="2"/>
    <col min="4865" max="4865" width="26.28515625" style="2" customWidth="1"/>
    <col min="4866" max="4866" width="50.85546875" style="2" customWidth="1"/>
    <col min="4867" max="4867" width="14.5703125" style="2" customWidth="1"/>
    <col min="4868" max="5120" width="9.140625" style="2"/>
    <col min="5121" max="5121" width="26.28515625" style="2" customWidth="1"/>
    <col min="5122" max="5122" width="50.85546875" style="2" customWidth="1"/>
    <col min="5123" max="5123" width="14.5703125" style="2" customWidth="1"/>
    <col min="5124" max="5376" width="9.140625" style="2"/>
    <col min="5377" max="5377" width="26.28515625" style="2" customWidth="1"/>
    <col min="5378" max="5378" width="50.85546875" style="2" customWidth="1"/>
    <col min="5379" max="5379" width="14.5703125" style="2" customWidth="1"/>
    <col min="5380" max="5632" width="9.140625" style="2"/>
    <col min="5633" max="5633" width="26.28515625" style="2" customWidth="1"/>
    <col min="5634" max="5634" width="50.85546875" style="2" customWidth="1"/>
    <col min="5635" max="5635" width="14.5703125" style="2" customWidth="1"/>
    <col min="5636" max="5888" width="9.140625" style="2"/>
    <col min="5889" max="5889" width="26.28515625" style="2" customWidth="1"/>
    <col min="5890" max="5890" width="50.85546875" style="2" customWidth="1"/>
    <col min="5891" max="5891" width="14.5703125" style="2" customWidth="1"/>
    <col min="5892" max="6144" width="9.140625" style="2"/>
    <col min="6145" max="6145" width="26.28515625" style="2" customWidth="1"/>
    <col min="6146" max="6146" width="50.85546875" style="2" customWidth="1"/>
    <col min="6147" max="6147" width="14.5703125" style="2" customWidth="1"/>
    <col min="6148" max="6400" width="9.140625" style="2"/>
    <col min="6401" max="6401" width="26.28515625" style="2" customWidth="1"/>
    <col min="6402" max="6402" width="50.85546875" style="2" customWidth="1"/>
    <col min="6403" max="6403" width="14.5703125" style="2" customWidth="1"/>
    <col min="6404" max="6656" width="9.140625" style="2"/>
    <col min="6657" max="6657" width="26.28515625" style="2" customWidth="1"/>
    <col min="6658" max="6658" width="50.85546875" style="2" customWidth="1"/>
    <col min="6659" max="6659" width="14.5703125" style="2" customWidth="1"/>
    <col min="6660" max="6912" width="9.140625" style="2"/>
    <col min="6913" max="6913" width="26.28515625" style="2" customWidth="1"/>
    <col min="6914" max="6914" width="50.85546875" style="2" customWidth="1"/>
    <col min="6915" max="6915" width="14.5703125" style="2" customWidth="1"/>
    <col min="6916" max="7168" width="9.140625" style="2"/>
    <col min="7169" max="7169" width="26.28515625" style="2" customWidth="1"/>
    <col min="7170" max="7170" width="50.85546875" style="2" customWidth="1"/>
    <col min="7171" max="7171" width="14.5703125" style="2" customWidth="1"/>
    <col min="7172" max="7424" width="9.140625" style="2"/>
    <col min="7425" max="7425" width="26.28515625" style="2" customWidth="1"/>
    <col min="7426" max="7426" width="50.85546875" style="2" customWidth="1"/>
    <col min="7427" max="7427" width="14.5703125" style="2" customWidth="1"/>
    <col min="7428" max="7680" width="9.140625" style="2"/>
    <col min="7681" max="7681" width="26.28515625" style="2" customWidth="1"/>
    <col min="7682" max="7682" width="50.85546875" style="2" customWidth="1"/>
    <col min="7683" max="7683" width="14.5703125" style="2" customWidth="1"/>
    <col min="7684" max="7936" width="9.140625" style="2"/>
    <col min="7937" max="7937" width="26.28515625" style="2" customWidth="1"/>
    <col min="7938" max="7938" width="50.85546875" style="2" customWidth="1"/>
    <col min="7939" max="7939" width="14.5703125" style="2" customWidth="1"/>
    <col min="7940" max="8192" width="9.140625" style="2"/>
    <col min="8193" max="8193" width="26.28515625" style="2" customWidth="1"/>
    <col min="8194" max="8194" width="50.85546875" style="2" customWidth="1"/>
    <col min="8195" max="8195" width="14.5703125" style="2" customWidth="1"/>
    <col min="8196" max="8448" width="9.140625" style="2"/>
    <col min="8449" max="8449" width="26.28515625" style="2" customWidth="1"/>
    <col min="8450" max="8450" width="50.85546875" style="2" customWidth="1"/>
    <col min="8451" max="8451" width="14.5703125" style="2" customWidth="1"/>
    <col min="8452" max="8704" width="9.140625" style="2"/>
    <col min="8705" max="8705" width="26.28515625" style="2" customWidth="1"/>
    <col min="8706" max="8706" width="50.85546875" style="2" customWidth="1"/>
    <col min="8707" max="8707" width="14.5703125" style="2" customWidth="1"/>
    <col min="8708" max="8960" width="9.140625" style="2"/>
    <col min="8961" max="8961" width="26.28515625" style="2" customWidth="1"/>
    <col min="8962" max="8962" width="50.85546875" style="2" customWidth="1"/>
    <col min="8963" max="8963" width="14.5703125" style="2" customWidth="1"/>
    <col min="8964" max="9216" width="9.140625" style="2"/>
    <col min="9217" max="9217" width="26.28515625" style="2" customWidth="1"/>
    <col min="9218" max="9218" width="50.85546875" style="2" customWidth="1"/>
    <col min="9219" max="9219" width="14.5703125" style="2" customWidth="1"/>
    <col min="9220" max="9472" width="9.140625" style="2"/>
    <col min="9473" max="9473" width="26.28515625" style="2" customWidth="1"/>
    <col min="9474" max="9474" width="50.85546875" style="2" customWidth="1"/>
    <col min="9475" max="9475" width="14.5703125" style="2" customWidth="1"/>
    <col min="9476" max="9728" width="9.140625" style="2"/>
    <col min="9729" max="9729" width="26.28515625" style="2" customWidth="1"/>
    <col min="9730" max="9730" width="50.85546875" style="2" customWidth="1"/>
    <col min="9731" max="9731" width="14.5703125" style="2" customWidth="1"/>
    <col min="9732" max="9984" width="9.140625" style="2"/>
    <col min="9985" max="9985" width="26.28515625" style="2" customWidth="1"/>
    <col min="9986" max="9986" width="50.85546875" style="2" customWidth="1"/>
    <col min="9987" max="9987" width="14.5703125" style="2" customWidth="1"/>
    <col min="9988" max="10240" width="9.140625" style="2"/>
    <col min="10241" max="10241" width="26.28515625" style="2" customWidth="1"/>
    <col min="10242" max="10242" width="50.85546875" style="2" customWidth="1"/>
    <col min="10243" max="10243" width="14.5703125" style="2" customWidth="1"/>
    <col min="10244" max="10496" width="9.140625" style="2"/>
    <col min="10497" max="10497" width="26.28515625" style="2" customWidth="1"/>
    <col min="10498" max="10498" width="50.85546875" style="2" customWidth="1"/>
    <col min="10499" max="10499" width="14.5703125" style="2" customWidth="1"/>
    <col min="10500" max="10752" width="9.140625" style="2"/>
    <col min="10753" max="10753" width="26.28515625" style="2" customWidth="1"/>
    <col min="10754" max="10754" width="50.85546875" style="2" customWidth="1"/>
    <col min="10755" max="10755" width="14.5703125" style="2" customWidth="1"/>
    <col min="10756" max="11008" width="9.140625" style="2"/>
    <col min="11009" max="11009" width="26.28515625" style="2" customWidth="1"/>
    <col min="11010" max="11010" width="50.85546875" style="2" customWidth="1"/>
    <col min="11011" max="11011" width="14.5703125" style="2" customWidth="1"/>
    <col min="11012" max="11264" width="9.140625" style="2"/>
    <col min="11265" max="11265" width="26.28515625" style="2" customWidth="1"/>
    <col min="11266" max="11266" width="50.85546875" style="2" customWidth="1"/>
    <col min="11267" max="11267" width="14.5703125" style="2" customWidth="1"/>
    <col min="11268" max="11520" width="9.140625" style="2"/>
    <col min="11521" max="11521" width="26.28515625" style="2" customWidth="1"/>
    <col min="11522" max="11522" width="50.85546875" style="2" customWidth="1"/>
    <col min="11523" max="11523" width="14.5703125" style="2" customWidth="1"/>
    <col min="11524" max="11776" width="9.140625" style="2"/>
    <col min="11777" max="11777" width="26.28515625" style="2" customWidth="1"/>
    <col min="11778" max="11778" width="50.85546875" style="2" customWidth="1"/>
    <col min="11779" max="11779" width="14.5703125" style="2" customWidth="1"/>
    <col min="11780" max="12032" width="9.140625" style="2"/>
    <col min="12033" max="12033" width="26.28515625" style="2" customWidth="1"/>
    <col min="12034" max="12034" width="50.85546875" style="2" customWidth="1"/>
    <col min="12035" max="12035" width="14.5703125" style="2" customWidth="1"/>
    <col min="12036" max="12288" width="9.140625" style="2"/>
    <col min="12289" max="12289" width="26.28515625" style="2" customWidth="1"/>
    <col min="12290" max="12290" width="50.85546875" style="2" customWidth="1"/>
    <col min="12291" max="12291" width="14.5703125" style="2" customWidth="1"/>
    <col min="12292" max="12544" width="9.140625" style="2"/>
    <col min="12545" max="12545" width="26.28515625" style="2" customWidth="1"/>
    <col min="12546" max="12546" width="50.85546875" style="2" customWidth="1"/>
    <col min="12547" max="12547" width="14.5703125" style="2" customWidth="1"/>
    <col min="12548" max="12800" width="9.140625" style="2"/>
    <col min="12801" max="12801" width="26.28515625" style="2" customWidth="1"/>
    <col min="12802" max="12802" width="50.85546875" style="2" customWidth="1"/>
    <col min="12803" max="12803" width="14.5703125" style="2" customWidth="1"/>
    <col min="12804" max="13056" width="9.140625" style="2"/>
    <col min="13057" max="13057" width="26.28515625" style="2" customWidth="1"/>
    <col min="13058" max="13058" width="50.85546875" style="2" customWidth="1"/>
    <col min="13059" max="13059" width="14.5703125" style="2" customWidth="1"/>
    <col min="13060" max="13312" width="9.140625" style="2"/>
    <col min="13313" max="13313" width="26.28515625" style="2" customWidth="1"/>
    <col min="13314" max="13314" width="50.85546875" style="2" customWidth="1"/>
    <col min="13315" max="13315" width="14.5703125" style="2" customWidth="1"/>
    <col min="13316" max="13568" width="9.140625" style="2"/>
    <col min="13569" max="13569" width="26.28515625" style="2" customWidth="1"/>
    <col min="13570" max="13570" width="50.85546875" style="2" customWidth="1"/>
    <col min="13571" max="13571" width="14.5703125" style="2" customWidth="1"/>
    <col min="13572" max="13824" width="9.140625" style="2"/>
    <col min="13825" max="13825" width="26.28515625" style="2" customWidth="1"/>
    <col min="13826" max="13826" width="50.85546875" style="2" customWidth="1"/>
    <col min="13827" max="13827" width="14.5703125" style="2" customWidth="1"/>
    <col min="13828" max="14080" width="9.140625" style="2"/>
    <col min="14081" max="14081" width="26.28515625" style="2" customWidth="1"/>
    <col min="14082" max="14082" width="50.85546875" style="2" customWidth="1"/>
    <col min="14083" max="14083" width="14.5703125" style="2" customWidth="1"/>
    <col min="14084" max="14336" width="9.140625" style="2"/>
    <col min="14337" max="14337" width="26.28515625" style="2" customWidth="1"/>
    <col min="14338" max="14338" width="50.85546875" style="2" customWidth="1"/>
    <col min="14339" max="14339" width="14.5703125" style="2" customWidth="1"/>
    <col min="14340" max="14592" width="9.140625" style="2"/>
    <col min="14593" max="14593" width="26.28515625" style="2" customWidth="1"/>
    <col min="14594" max="14594" width="50.85546875" style="2" customWidth="1"/>
    <col min="14595" max="14595" width="14.5703125" style="2" customWidth="1"/>
    <col min="14596" max="14848" width="9.140625" style="2"/>
    <col min="14849" max="14849" width="26.28515625" style="2" customWidth="1"/>
    <col min="14850" max="14850" width="50.85546875" style="2" customWidth="1"/>
    <col min="14851" max="14851" width="14.5703125" style="2" customWidth="1"/>
    <col min="14852" max="15104" width="9.140625" style="2"/>
    <col min="15105" max="15105" width="26.28515625" style="2" customWidth="1"/>
    <col min="15106" max="15106" width="50.85546875" style="2" customWidth="1"/>
    <col min="15107" max="15107" width="14.5703125" style="2" customWidth="1"/>
    <col min="15108" max="15360" width="9.140625" style="2"/>
    <col min="15361" max="15361" width="26.28515625" style="2" customWidth="1"/>
    <col min="15362" max="15362" width="50.85546875" style="2" customWidth="1"/>
    <col min="15363" max="15363" width="14.5703125" style="2" customWidth="1"/>
    <col min="15364" max="15616" width="9.140625" style="2"/>
    <col min="15617" max="15617" width="26.28515625" style="2" customWidth="1"/>
    <col min="15618" max="15618" width="50.85546875" style="2" customWidth="1"/>
    <col min="15619" max="15619" width="14.5703125" style="2" customWidth="1"/>
    <col min="15620" max="15872" width="9.140625" style="2"/>
    <col min="15873" max="15873" width="26.28515625" style="2" customWidth="1"/>
    <col min="15874" max="15874" width="50.85546875" style="2" customWidth="1"/>
    <col min="15875" max="15875" width="14.5703125" style="2" customWidth="1"/>
    <col min="15876" max="16128" width="9.140625" style="2"/>
    <col min="16129" max="16129" width="26.28515625" style="2" customWidth="1"/>
    <col min="16130" max="16130" width="50.85546875" style="2" customWidth="1"/>
    <col min="16131" max="16131" width="14.5703125" style="2" customWidth="1"/>
    <col min="16132" max="16384" width="9.140625" style="2"/>
  </cols>
  <sheetData>
    <row r="1" spans="1:5">
      <c r="A1" s="367" t="s">
        <v>466</v>
      </c>
      <c r="B1" s="367"/>
      <c r="C1" s="367"/>
    </row>
    <row r="2" spans="1:5">
      <c r="A2" s="367" t="s">
        <v>12</v>
      </c>
      <c r="B2" s="367"/>
      <c r="C2" s="367"/>
    </row>
    <row r="3" spans="1:5">
      <c r="A3" s="367" t="s">
        <v>17</v>
      </c>
      <c r="B3" s="367"/>
      <c r="C3" s="367"/>
    </row>
    <row r="4" spans="1:5">
      <c r="A4" s="367" t="s">
        <v>362</v>
      </c>
      <c r="B4" s="367"/>
      <c r="C4" s="367"/>
    </row>
    <row r="5" spans="1:5">
      <c r="A5" s="196" t="s">
        <v>155</v>
      </c>
      <c r="B5" s="367" t="s">
        <v>453</v>
      </c>
      <c r="C5" s="367"/>
      <c r="D5" s="342"/>
    </row>
    <row r="6" spans="1:5">
      <c r="C6" s="367"/>
      <c r="D6" s="367"/>
    </row>
    <row r="7" spans="1:5">
      <c r="A7" s="366" t="s">
        <v>6</v>
      </c>
      <c r="B7" s="366"/>
      <c r="C7" s="366"/>
    </row>
    <row r="8" spans="1:5">
      <c r="A8" s="366" t="s">
        <v>7</v>
      </c>
      <c r="B8" s="366"/>
      <c r="C8" s="366"/>
    </row>
    <row r="9" spans="1:5">
      <c r="A9" s="366" t="s">
        <v>371</v>
      </c>
      <c r="B9" s="366"/>
      <c r="C9" s="366"/>
    </row>
    <row r="11" spans="1:5" ht="45" customHeight="1">
      <c r="A11" s="1" t="s">
        <v>1</v>
      </c>
      <c r="B11" s="1" t="s">
        <v>5</v>
      </c>
      <c r="C11" s="3" t="s">
        <v>319</v>
      </c>
      <c r="D11" s="5"/>
      <c r="E11" s="5"/>
    </row>
    <row r="12" spans="1:5" ht="33">
      <c r="A12" s="88" t="s">
        <v>105</v>
      </c>
      <c r="B12" s="92" t="s">
        <v>24</v>
      </c>
      <c r="C12" s="87">
        <f>C14-C13</f>
        <v>1350000</v>
      </c>
      <c r="D12" s="89"/>
      <c r="E12" s="89"/>
    </row>
    <row r="13" spans="1:5" ht="35.25" customHeight="1">
      <c r="A13" s="8" t="s">
        <v>102</v>
      </c>
      <c r="B13" s="12" t="s">
        <v>19</v>
      </c>
      <c r="C13" s="96">
        <f>'2'!C43</f>
        <v>42073320.719999999</v>
      </c>
      <c r="D13" s="90"/>
      <c r="E13" s="90"/>
    </row>
    <row r="14" spans="1:5" ht="32.25" customHeight="1">
      <c r="A14" s="8" t="s">
        <v>103</v>
      </c>
      <c r="B14" s="12" t="s">
        <v>25</v>
      </c>
      <c r="C14" s="96">
        <f>'[1]2'!C41</f>
        <v>43423320.719999999</v>
      </c>
      <c r="D14" s="90"/>
      <c r="E14" s="90"/>
    </row>
    <row r="15" spans="1:5" ht="18" customHeight="1">
      <c r="A15" s="9"/>
      <c r="B15" s="6" t="s">
        <v>104</v>
      </c>
      <c r="C15" s="97">
        <f>C12</f>
        <v>1350000</v>
      </c>
      <c r="D15" s="91"/>
      <c r="E15" s="91"/>
    </row>
  </sheetData>
  <mergeCells count="9">
    <mergeCell ref="A7:C7"/>
    <mergeCell ref="A8:C8"/>
    <mergeCell ref="A9:C9"/>
    <mergeCell ref="A1:C1"/>
    <mergeCell ref="A2:C2"/>
    <mergeCell ref="A3:C3"/>
    <mergeCell ref="A4:C4"/>
    <mergeCell ref="B5:C5"/>
    <mergeCell ref="C6:D6"/>
  </mergeCells>
  <pageMargins left="0.70866141732283461" right="0.70866141732283461" top="0.74803149606299213" bottom="0.74803149606299213" header="0.31496062992125984" footer="0.31496062992125984"/>
  <pageSetup paperSize="9" scale="92" orientation="portrait" horizontalDpi="1200" verticalDpi="12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5"/>
  <sheetViews>
    <sheetView workbookViewId="0">
      <selection activeCell="E27" sqref="E27"/>
    </sheetView>
  </sheetViews>
  <sheetFormatPr defaultRowHeight="12.75"/>
  <cols>
    <col min="1" max="1" width="26.28515625" customWidth="1"/>
    <col min="2" max="2" width="40.85546875" customWidth="1"/>
    <col min="3" max="3" width="15.28515625" customWidth="1"/>
    <col min="4" max="4" width="13.42578125" customWidth="1"/>
    <col min="257" max="257" width="26.28515625" customWidth="1"/>
    <col min="258" max="258" width="50.85546875" customWidth="1"/>
    <col min="259" max="259" width="14.5703125" customWidth="1"/>
    <col min="513" max="513" width="26.28515625" customWidth="1"/>
    <col min="514" max="514" width="50.85546875" customWidth="1"/>
    <col min="515" max="515" width="14.5703125" customWidth="1"/>
    <col min="769" max="769" width="26.28515625" customWidth="1"/>
    <col min="770" max="770" width="50.85546875" customWidth="1"/>
    <col min="771" max="771" width="14.5703125" customWidth="1"/>
    <col min="1025" max="1025" width="26.28515625" customWidth="1"/>
    <col min="1026" max="1026" width="50.85546875" customWidth="1"/>
    <col min="1027" max="1027" width="14.5703125" customWidth="1"/>
    <col min="1281" max="1281" width="26.28515625" customWidth="1"/>
    <col min="1282" max="1282" width="50.85546875" customWidth="1"/>
    <col min="1283" max="1283" width="14.5703125" customWidth="1"/>
    <col min="1537" max="1537" width="26.28515625" customWidth="1"/>
    <col min="1538" max="1538" width="50.85546875" customWidth="1"/>
    <col min="1539" max="1539" width="14.5703125" customWidth="1"/>
    <col min="1793" max="1793" width="26.28515625" customWidth="1"/>
    <col min="1794" max="1794" width="50.85546875" customWidth="1"/>
    <col min="1795" max="1795" width="14.5703125" customWidth="1"/>
    <col min="2049" max="2049" width="26.28515625" customWidth="1"/>
    <col min="2050" max="2050" width="50.85546875" customWidth="1"/>
    <col min="2051" max="2051" width="14.5703125" customWidth="1"/>
    <col min="2305" max="2305" width="26.28515625" customWidth="1"/>
    <col min="2306" max="2306" width="50.85546875" customWidth="1"/>
    <col min="2307" max="2307" width="14.5703125" customWidth="1"/>
    <col min="2561" max="2561" width="26.28515625" customWidth="1"/>
    <col min="2562" max="2562" width="50.85546875" customWidth="1"/>
    <col min="2563" max="2563" width="14.5703125" customWidth="1"/>
    <col min="2817" max="2817" width="26.28515625" customWidth="1"/>
    <col min="2818" max="2818" width="50.85546875" customWidth="1"/>
    <col min="2819" max="2819" width="14.5703125" customWidth="1"/>
    <col min="3073" max="3073" width="26.28515625" customWidth="1"/>
    <col min="3074" max="3074" width="50.85546875" customWidth="1"/>
    <col min="3075" max="3075" width="14.5703125" customWidth="1"/>
    <col min="3329" max="3329" width="26.28515625" customWidth="1"/>
    <col min="3330" max="3330" width="50.85546875" customWidth="1"/>
    <col min="3331" max="3331" width="14.5703125" customWidth="1"/>
    <col min="3585" max="3585" width="26.28515625" customWidth="1"/>
    <col min="3586" max="3586" width="50.85546875" customWidth="1"/>
    <col min="3587" max="3587" width="14.5703125" customWidth="1"/>
    <col min="3841" max="3841" width="26.28515625" customWidth="1"/>
    <col min="3842" max="3842" width="50.85546875" customWidth="1"/>
    <col min="3843" max="3843" width="14.5703125" customWidth="1"/>
    <col min="4097" max="4097" width="26.28515625" customWidth="1"/>
    <col min="4098" max="4098" width="50.85546875" customWidth="1"/>
    <col min="4099" max="4099" width="14.5703125" customWidth="1"/>
    <col min="4353" max="4353" width="26.28515625" customWidth="1"/>
    <col min="4354" max="4354" width="50.85546875" customWidth="1"/>
    <col min="4355" max="4355" width="14.5703125" customWidth="1"/>
    <col min="4609" max="4609" width="26.28515625" customWidth="1"/>
    <col min="4610" max="4610" width="50.85546875" customWidth="1"/>
    <col min="4611" max="4611" width="14.5703125" customWidth="1"/>
    <col min="4865" max="4865" width="26.28515625" customWidth="1"/>
    <col min="4866" max="4866" width="50.85546875" customWidth="1"/>
    <col min="4867" max="4867" width="14.5703125" customWidth="1"/>
    <col min="5121" max="5121" width="26.28515625" customWidth="1"/>
    <col min="5122" max="5122" width="50.85546875" customWidth="1"/>
    <col min="5123" max="5123" width="14.5703125" customWidth="1"/>
    <col min="5377" max="5377" width="26.28515625" customWidth="1"/>
    <col min="5378" max="5378" width="50.85546875" customWidth="1"/>
    <col min="5379" max="5379" width="14.5703125" customWidth="1"/>
    <col min="5633" max="5633" width="26.28515625" customWidth="1"/>
    <col min="5634" max="5634" width="50.85546875" customWidth="1"/>
    <col min="5635" max="5635" width="14.5703125" customWidth="1"/>
    <col min="5889" max="5889" width="26.28515625" customWidth="1"/>
    <col min="5890" max="5890" width="50.85546875" customWidth="1"/>
    <col min="5891" max="5891" width="14.5703125" customWidth="1"/>
    <col min="6145" max="6145" width="26.28515625" customWidth="1"/>
    <col min="6146" max="6146" width="50.85546875" customWidth="1"/>
    <col min="6147" max="6147" width="14.5703125" customWidth="1"/>
    <col min="6401" max="6401" width="26.28515625" customWidth="1"/>
    <col min="6402" max="6402" width="50.85546875" customWidth="1"/>
    <col min="6403" max="6403" width="14.5703125" customWidth="1"/>
    <col min="6657" max="6657" width="26.28515625" customWidth="1"/>
    <col min="6658" max="6658" width="50.85546875" customWidth="1"/>
    <col min="6659" max="6659" width="14.5703125" customWidth="1"/>
    <col min="6913" max="6913" width="26.28515625" customWidth="1"/>
    <col min="6914" max="6914" width="50.85546875" customWidth="1"/>
    <col min="6915" max="6915" width="14.5703125" customWidth="1"/>
    <col min="7169" max="7169" width="26.28515625" customWidth="1"/>
    <col min="7170" max="7170" width="50.85546875" customWidth="1"/>
    <col min="7171" max="7171" width="14.5703125" customWidth="1"/>
    <col min="7425" max="7425" width="26.28515625" customWidth="1"/>
    <col min="7426" max="7426" width="50.85546875" customWidth="1"/>
    <col min="7427" max="7427" width="14.5703125" customWidth="1"/>
    <col min="7681" max="7681" width="26.28515625" customWidth="1"/>
    <col min="7682" max="7682" width="50.85546875" customWidth="1"/>
    <col min="7683" max="7683" width="14.5703125" customWidth="1"/>
    <col min="7937" max="7937" width="26.28515625" customWidth="1"/>
    <col min="7938" max="7938" width="50.85546875" customWidth="1"/>
    <col min="7939" max="7939" width="14.5703125" customWidth="1"/>
    <col min="8193" max="8193" width="26.28515625" customWidth="1"/>
    <col min="8194" max="8194" width="50.85546875" customWidth="1"/>
    <col min="8195" max="8195" width="14.5703125" customWidth="1"/>
    <col min="8449" max="8449" width="26.28515625" customWidth="1"/>
    <col min="8450" max="8450" width="50.85546875" customWidth="1"/>
    <col min="8451" max="8451" width="14.5703125" customWidth="1"/>
    <col min="8705" max="8705" width="26.28515625" customWidth="1"/>
    <col min="8706" max="8706" width="50.85546875" customWidth="1"/>
    <col min="8707" max="8707" width="14.5703125" customWidth="1"/>
    <col min="8961" max="8961" width="26.28515625" customWidth="1"/>
    <col min="8962" max="8962" width="50.85546875" customWidth="1"/>
    <col min="8963" max="8963" width="14.5703125" customWidth="1"/>
    <col min="9217" max="9217" width="26.28515625" customWidth="1"/>
    <col min="9218" max="9218" width="50.85546875" customWidth="1"/>
    <col min="9219" max="9219" width="14.5703125" customWidth="1"/>
    <col min="9473" max="9473" width="26.28515625" customWidth="1"/>
    <col min="9474" max="9474" width="50.85546875" customWidth="1"/>
    <col min="9475" max="9475" width="14.5703125" customWidth="1"/>
    <col min="9729" max="9729" width="26.28515625" customWidth="1"/>
    <col min="9730" max="9730" width="50.85546875" customWidth="1"/>
    <col min="9731" max="9731" width="14.5703125" customWidth="1"/>
    <col min="9985" max="9985" width="26.28515625" customWidth="1"/>
    <col min="9986" max="9986" width="50.85546875" customWidth="1"/>
    <col min="9987" max="9987" width="14.5703125" customWidth="1"/>
    <col min="10241" max="10241" width="26.28515625" customWidth="1"/>
    <col min="10242" max="10242" width="50.85546875" customWidth="1"/>
    <col min="10243" max="10243" width="14.5703125" customWidth="1"/>
    <col min="10497" max="10497" width="26.28515625" customWidth="1"/>
    <col min="10498" max="10498" width="50.85546875" customWidth="1"/>
    <col min="10499" max="10499" width="14.5703125" customWidth="1"/>
    <col min="10753" max="10753" width="26.28515625" customWidth="1"/>
    <col min="10754" max="10754" width="50.85546875" customWidth="1"/>
    <col min="10755" max="10755" width="14.5703125" customWidth="1"/>
    <col min="11009" max="11009" width="26.28515625" customWidth="1"/>
    <col min="11010" max="11010" width="50.85546875" customWidth="1"/>
    <col min="11011" max="11011" width="14.5703125" customWidth="1"/>
    <col min="11265" max="11265" width="26.28515625" customWidth="1"/>
    <col min="11266" max="11266" width="50.85546875" customWidth="1"/>
    <col min="11267" max="11267" width="14.5703125" customWidth="1"/>
    <col min="11521" max="11521" width="26.28515625" customWidth="1"/>
    <col min="11522" max="11522" width="50.85546875" customWidth="1"/>
    <col min="11523" max="11523" width="14.5703125" customWidth="1"/>
    <col min="11777" max="11777" width="26.28515625" customWidth="1"/>
    <col min="11778" max="11778" width="50.85546875" customWidth="1"/>
    <col min="11779" max="11779" width="14.5703125" customWidth="1"/>
    <col min="12033" max="12033" width="26.28515625" customWidth="1"/>
    <col min="12034" max="12034" width="50.85546875" customWidth="1"/>
    <col min="12035" max="12035" width="14.5703125" customWidth="1"/>
    <col min="12289" max="12289" width="26.28515625" customWidth="1"/>
    <col min="12290" max="12290" width="50.85546875" customWidth="1"/>
    <col min="12291" max="12291" width="14.5703125" customWidth="1"/>
    <col min="12545" max="12545" width="26.28515625" customWidth="1"/>
    <col min="12546" max="12546" width="50.85546875" customWidth="1"/>
    <col min="12547" max="12547" width="14.5703125" customWidth="1"/>
    <col min="12801" max="12801" width="26.28515625" customWidth="1"/>
    <col min="12802" max="12802" width="50.85546875" customWidth="1"/>
    <col min="12803" max="12803" width="14.5703125" customWidth="1"/>
    <col min="13057" max="13057" width="26.28515625" customWidth="1"/>
    <col min="13058" max="13058" width="50.85546875" customWidth="1"/>
    <col min="13059" max="13059" width="14.5703125" customWidth="1"/>
    <col min="13313" max="13313" width="26.28515625" customWidth="1"/>
    <col min="13314" max="13314" width="50.85546875" customWidth="1"/>
    <col min="13315" max="13315" width="14.5703125" customWidth="1"/>
    <col min="13569" max="13569" width="26.28515625" customWidth="1"/>
    <col min="13570" max="13570" width="50.85546875" customWidth="1"/>
    <col min="13571" max="13571" width="14.5703125" customWidth="1"/>
    <col min="13825" max="13825" width="26.28515625" customWidth="1"/>
    <col min="13826" max="13826" width="50.85546875" customWidth="1"/>
    <col min="13827" max="13827" width="14.5703125" customWidth="1"/>
    <col min="14081" max="14081" width="26.28515625" customWidth="1"/>
    <col min="14082" max="14082" width="50.85546875" customWidth="1"/>
    <col min="14083" max="14083" width="14.5703125" customWidth="1"/>
    <col min="14337" max="14337" width="26.28515625" customWidth="1"/>
    <col min="14338" max="14338" width="50.85546875" customWidth="1"/>
    <col min="14339" max="14339" width="14.5703125" customWidth="1"/>
    <col min="14593" max="14593" width="26.28515625" customWidth="1"/>
    <col min="14594" max="14594" width="50.85546875" customWidth="1"/>
    <col min="14595" max="14595" width="14.5703125" customWidth="1"/>
    <col min="14849" max="14849" width="26.28515625" customWidth="1"/>
    <col min="14850" max="14850" width="50.85546875" customWidth="1"/>
    <col min="14851" max="14851" width="14.5703125" customWidth="1"/>
    <col min="15105" max="15105" width="26.28515625" customWidth="1"/>
    <col min="15106" max="15106" width="50.85546875" customWidth="1"/>
    <col min="15107" max="15107" width="14.5703125" customWidth="1"/>
    <col min="15361" max="15361" width="26.28515625" customWidth="1"/>
    <col min="15362" max="15362" width="50.85546875" customWidth="1"/>
    <col min="15363" max="15363" width="14.5703125" customWidth="1"/>
    <col min="15617" max="15617" width="26.28515625" customWidth="1"/>
    <col min="15618" max="15618" width="50.85546875" customWidth="1"/>
    <col min="15619" max="15619" width="14.5703125" customWidth="1"/>
    <col min="15873" max="15873" width="26.28515625" customWidth="1"/>
    <col min="15874" max="15874" width="50.85546875" customWidth="1"/>
    <col min="15875" max="15875" width="14.5703125" customWidth="1"/>
    <col min="16129" max="16129" width="26.28515625" customWidth="1"/>
    <col min="16130" max="16130" width="50.85546875" customWidth="1"/>
    <col min="16131" max="16131" width="14.5703125" customWidth="1"/>
  </cols>
  <sheetData>
    <row r="1" spans="1:5" ht="16.5">
      <c r="A1" s="367" t="s">
        <v>164</v>
      </c>
      <c r="B1" s="367"/>
      <c r="C1" s="367"/>
      <c r="D1" s="409"/>
    </row>
    <row r="2" spans="1:5" ht="16.5">
      <c r="A2" s="367" t="s">
        <v>12</v>
      </c>
      <c r="B2" s="367"/>
      <c r="C2" s="367"/>
      <c r="D2" s="409"/>
    </row>
    <row r="3" spans="1:5" ht="16.5">
      <c r="A3" s="367" t="s">
        <v>17</v>
      </c>
      <c r="B3" s="367"/>
      <c r="C3" s="367"/>
      <c r="D3" s="409"/>
    </row>
    <row r="4" spans="1:5" ht="16.5">
      <c r="A4" s="367" t="s">
        <v>362</v>
      </c>
      <c r="B4" s="367"/>
      <c r="C4" s="367"/>
      <c r="D4" s="409"/>
    </row>
    <row r="5" spans="1:5" ht="16.5">
      <c r="A5" s="196" t="s">
        <v>155</v>
      </c>
      <c r="B5" s="410" t="s">
        <v>453</v>
      </c>
      <c r="C5" s="410"/>
      <c r="D5" s="410"/>
    </row>
    <row r="6" spans="1:5" ht="16.5">
      <c r="A6" s="2"/>
      <c r="B6" s="2"/>
      <c r="C6" s="367"/>
      <c r="D6" s="367"/>
    </row>
    <row r="7" spans="1:5" ht="16.5">
      <c r="A7" s="408" t="s">
        <v>6</v>
      </c>
      <c r="B7" s="408"/>
      <c r="C7" s="408"/>
      <c r="D7" s="2"/>
    </row>
    <row r="8" spans="1:5" ht="16.5">
      <c r="A8" s="408" t="s">
        <v>7</v>
      </c>
      <c r="B8" s="408"/>
      <c r="C8" s="408"/>
      <c r="D8" s="2"/>
    </row>
    <row r="9" spans="1:5" ht="16.5">
      <c r="A9" s="408" t="s">
        <v>369</v>
      </c>
      <c r="B9" s="408"/>
      <c r="C9" s="408"/>
      <c r="D9" s="2"/>
    </row>
    <row r="10" spans="1:5" ht="16.5">
      <c r="A10" s="2"/>
      <c r="B10" s="2"/>
      <c r="C10" s="2"/>
      <c r="D10" s="2"/>
    </row>
    <row r="11" spans="1:5" ht="45" customHeight="1">
      <c r="A11" s="1" t="s">
        <v>1</v>
      </c>
      <c r="B11" s="1" t="s">
        <v>5</v>
      </c>
      <c r="C11" s="3" t="s">
        <v>328</v>
      </c>
      <c r="D11" s="3" t="s">
        <v>370</v>
      </c>
      <c r="E11" s="103"/>
    </row>
    <row r="12" spans="1:5" ht="31.5">
      <c r="A12" s="88" t="s">
        <v>105</v>
      </c>
      <c r="B12" s="338" t="s">
        <v>24</v>
      </c>
      <c r="C12" s="87">
        <f>C14-C13</f>
        <v>0</v>
      </c>
      <c r="D12" s="87">
        <f>D14-D13</f>
        <v>0</v>
      </c>
      <c r="E12" s="100"/>
    </row>
    <row r="13" spans="1:5" ht="39.75" customHeight="1">
      <c r="A13" s="8" t="s">
        <v>102</v>
      </c>
      <c r="B13" s="339" t="s">
        <v>19</v>
      </c>
      <c r="C13" s="96">
        <f>'[2]дох 21-22'!C39</f>
        <v>21211617</v>
      </c>
      <c r="D13" s="96">
        <f>'[2]дох 21-22'!D39</f>
        <v>19466219</v>
      </c>
      <c r="E13" s="102"/>
    </row>
    <row r="14" spans="1:5" ht="48.75" customHeight="1">
      <c r="A14" s="8" t="s">
        <v>103</v>
      </c>
      <c r="B14" s="339" t="s">
        <v>25</v>
      </c>
      <c r="C14" s="96">
        <f>'[2]по виду расх 21-22'!D123</f>
        <v>21211617</v>
      </c>
      <c r="D14" s="96">
        <f>'[2]по виду расх 21-22'!E123</f>
        <v>19466219</v>
      </c>
      <c r="E14" s="102"/>
    </row>
    <row r="15" spans="1:5" ht="33" customHeight="1">
      <c r="A15" s="9"/>
      <c r="B15" s="340" t="s">
        <v>104</v>
      </c>
      <c r="C15" s="97">
        <f>C12</f>
        <v>0</v>
      </c>
      <c r="D15" s="97">
        <f>D12</f>
        <v>0</v>
      </c>
      <c r="E15" s="101"/>
    </row>
  </sheetData>
  <mergeCells count="9">
    <mergeCell ref="A7:C7"/>
    <mergeCell ref="A8:C8"/>
    <mergeCell ref="A9:C9"/>
    <mergeCell ref="A1:D1"/>
    <mergeCell ref="A2:D2"/>
    <mergeCell ref="A3:D3"/>
    <mergeCell ref="A4:D4"/>
    <mergeCell ref="B5:D5"/>
    <mergeCell ref="C6:D6"/>
  </mergeCells>
  <pageMargins left="0.70866141732283461" right="0.70866141732283461" top="0.74803149606299213" bottom="0.74803149606299213" header="0.31496062992125984" footer="0.31496062992125984"/>
  <pageSetup paperSize="9" scale="92" orientation="portrait" horizontalDpi="1200" verticalDpi="12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3"/>
  <sheetViews>
    <sheetView topLeftCell="A38" workbookViewId="0">
      <selection activeCell="B5" sqref="B5:C5"/>
    </sheetView>
  </sheetViews>
  <sheetFormatPr defaultRowHeight="16.5"/>
  <cols>
    <col min="1" max="1" width="23.42578125" style="259" customWidth="1"/>
    <col min="2" max="2" width="52.42578125" style="259" customWidth="1"/>
    <col min="3" max="3" width="13.42578125" style="259" customWidth="1"/>
    <col min="4" max="4" width="10.42578125" style="259" customWidth="1"/>
    <col min="5" max="5" width="10" style="259" customWidth="1"/>
    <col min="6" max="6" width="31.28515625" style="261" customWidth="1"/>
    <col min="7" max="7" width="38.5703125" style="259" customWidth="1"/>
    <col min="8" max="16384" width="9.140625" style="259"/>
  </cols>
  <sheetData>
    <row r="1" spans="1:7">
      <c r="A1" s="259" t="s">
        <v>155</v>
      </c>
      <c r="B1" s="359" t="s">
        <v>8</v>
      </c>
      <c r="C1" s="359"/>
      <c r="E1" s="260"/>
    </row>
    <row r="2" spans="1:7">
      <c r="B2" s="359" t="s">
        <v>12</v>
      </c>
      <c r="C2" s="359"/>
      <c r="E2" s="262"/>
    </row>
    <row r="3" spans="1:7">
      <c r="A3" s="259" t="s">
        <v>155</v>
      </c>
      <c r="B3" s="359" t="s">
        <v>17</v>
      </c>
      <c r="C3" s="359"/>
    </row>
    <row r="4" spans="1:7">
      <c r="A4" s="263" t="s">
        <v>155</v>
      </c>
      <c r="B4" s="359" t="s">
        <v>362</v>
      </c>
      <c r="C4" s="359"/>
    </row>
    <row r="5" spans="1:7">
      <c r="B5" s="359" t="s">
        <v>453</v>
      </c>
      <c r="C5" s="359"/>
    </row>
    <row r="6" spans="1:7">
      <c r="B6" s="346"/>
      <c r="C6" s="346"/>
    </row>
    <row r="7" spans="1:7">
      <c r="A7" s="356" t="s">
        <v>107</v>
      </c>
      <c r="B7" s="356"/>
      <c r="C7" s="356"/>
    </row>
    <row r="8" spans="1:7">
      <c r="A8" s="356" t="s">
        <v>363</v>
      </c>
      <c r="B8" s="356"/>
      <c r="C8" s="356"/>
    </row>
    <row r="9" spans="1:7">
      <c r="A9" s="356" t="s">
        <v>0</v>
      </c>
      <c r="B9" s="356"/>
      <c r="C9" s="356"/>
    </row>
    <row r="11" spans="1:7" ht="33">
      <c r="A11" s="264" t="s">
        <v>108</v>
      </c>
      <c r="B11" s="264" t="s">
        <v>109</v>
      </c>
      <c r="C11" s="264" t="s">
        <v>315</v>
      </c>
      <c r="D11" s="265"/>
      <c r="E11" s="265"/>
    </row>
    <row r="12" spans="1:7" ht="21.75" customHeight="1">
      <c r="A12" s="266" t="s">
        <v>110</v>
      </c>
      <c r="B12" s="266" t="s">
        <v>111</v>
      </c>
      <c r="C12" s="267">
        <f>C13+C15+C22+C20</f>
        <v>9610000</v>
      </c>
      <c r="D12" s="268"/>
      <c r="E12" s="268"/>
    </row>
    <row r="13" spans="1:7" ht="24" customHeight="1">
      <c r="A13" s="269" t="s">
        <v>112</v>
      </c>
      <c r="B13" s="269" t="s">
        <v>113</v>
      </c>
      <c r="C13" s="270">
        <f>C14</f>
        <v>1403000</v>
      </c>
      <c r="D13" s="271"/>
      <c r="E13" s="271"/>
    </row>
    <row r="14" spans="1:7" ht="22.5" customHeight="1">
      <c r="A14" s="272" t="s">
        <v>263</v>
      </c>
      <c r="B14" s="272" t="s">
        <v>114</v>
      </c>
      <c r="C14" s="273">
        <v>1403000</v>
      </c>
      <c r="D14" s="274"/>
      <c r="E14" s="274"/>
    </row>
    <row r="15" spans="1:7" ht="34.5" customHeight="1">
      <c r="A15" s="269" t="s">
        <v>115</v>
      </c>
      <c r="B15" s="275" t="s">
        <v>116</v>
      </c>
      <c r="C15" s="270">
        <f>C16</f>
        <v>2937000</v>
      </c>
      <c r="D15" s="274"/>
      <c r="E15" s="274"/>
      <c r="F15" s="276"/>
      <c r="G15" s="276"/>
    </row>
    <row r="16" spans="1:7" ht="36" customHeight="1">
      <c r="A16" s="272" t="s">
        <v>264</v>
      </c>
      <c r="B16" s="277" t="s">
        <v>117</v>
      </c>
      <c r="C16" s="273">
        <f>C17+C18+C19</f>
        <v>2937000</v>
      </c>
      <c r="D16" s="274"/>
      <c r="E16" s="274"/>
      <c r="F16" s="278"/>
      <c r="G16" s="278"/>
    </row>
    <row r="17" spans="1:7" ht="119.25" customHeight="1">
      <c r="A17" s="272" t="s">
        <v>424</v>
      </c>
      <c r="B17" s="277" t="s">
        <v>423</v>
      </c>
      <c r="C17" s="273">
        <v>1260000</v>
      </c>
      <c r="D17" s="274"/>
      <c r="E17" s="274"/>
      <c r="F17" s="278"/>
      <c r="G17" s="278"/>
    </row>
    <row r="18" spans="1:7" ht="152.25" customHeight="1">
      <c r="A18" s="272" t="s">
        <v>426</v>
      </c>
      <c r="B18" s="277" t="s">
        <v>425</v>
      </c>
      <c r="C18" s="273">
        <v>7000</v>
      </c>
      <c r="D18" s="274"/>
      <c r="E18" s="274"/>
      <c r="F18" s="278"/>
      <c r="G18" s="278"/>
    </row>
    <row r="19" spans="1:7" ht="142.5" customHeight="1">
      <c r="A19" s="272" t="s">
        <v>427</v>
      </c>
      <c r="B19" s="277" t="s">
        <v>428</v>
      </c>
      <c r="C19" s="273">
        <v>1670000</v>
      </c>
      <c r="D19" s="274"/>
      <c r="E19" s="274"/>
      <c r="F19" s="278"/>
      <c r="G19" s="278"/>
    </row>
    <row r="20" spans="1:7" ht="25.5" customHeight="1">
      <c r="A20" s="269" t="s">
        <v>313</v>
      </c>
      <c r="B20" s="279" t="s">
        <v>429</v>
      </c>
      <c r="C20" s="270">
        <f>C21</f>
        <v>1000</v>
      </c>
      <c r="D20" s="274"/>
      <c r="E20" s="274"/>
      <c r="F20" s="278"/>
      <c r="G20" s="278"/>
    </row>
    <row r="21" spans="1:7" ht="33.75" customHeight="1">
      <c r="A21" s="272" t="s">
        <v>430</v>
      </c>
      <c r="B21" s="277" t="s">
        <v>314</v>
      </c>
      <c r="C21" s="273">
        <v>1000</v>
      </c>
      <c r="D21" s="274"/>
      <c r="E21" s="274"/>
      <c r="F21" s="278"/>
      <c r="G21" s="278"/>
    </row>
    <row r="22" spans="1:7" ht="18.75" customHeight="1">
      <c r="A22" s="269" t="s">
        <v>118</v>
      </c>
      <c r="B22" s="269" t="s">
        <v>119</v>
      </c>
      <c r="C22" s="270">
        <f>C23+C25</f>
        <v>5269000</v>
      </c>
      <c r="D22" s="271"/>
      <c r="E22" s="271"/>
    </row>
    <row r="23" spans="1:7" ht="20.25" customHeight="1">
      <c r="A23" s="280" t="s">
        <v>265</v>
      </c>
      <c r="B23" s="272" t="s">
        <v>121</v>
      </c>
      <c r="C23" s="273">
        <f>C24</f>
        <v>773000</v>
      </c>
      <c r="D23" s="274"/>
      <c r="E23" s="274"/>
    </row>
    <row r="24" spans="1:7" ht="54.75" customHeight="1">
      <c r="A24" s="272" t="s">
        <v>266</v>
      </c>
      <c r="B24" s="277" t="s">
        <v>431</v>
      </c>
      <c r="C24" s="273">
        <v>773000</v>
      </c>
      <c r="D24" s="274"/>
      <c r="E24" s="274"/>
    </row>
    <row r="25" spans="1:7" ht="21.75" customHeight="1">
      <c r="A25" s="272" t="s">
        <v>267</v>
      </c>
      <c r="B25" s="272" t="s">
        <v>123</v>
      </c>
      <c r="C25" s="273">
        <f>C26+C27</f>
        <v>4496000</v>
      </c>
      <c r="D25" s="274"/>
      <c r="E25" s="274"/>
    </row>
    <row r="26" spans="1:7" ht="47.25" customHeight="1">
      <c r="A26" s="272" t="s">
        <v>268</v>
      </c>
      <c r="B26" s="277" t="s">
        <v>432</v>
      </c>
      <c r="C26" s="273">
        <v>3296000</v>
      </c>
      <c r="D26" s="274"/>
      <c r="E26" s="274"/>
    </row>
    <row r="27" spans="1:7" ht="51.75" customHeight="1">
      <c r="A27" s="272" t="s">
        <v>269</v>
      </c>
      <c r="B27" s="277" t="s">
        <v>433</v>
      </c>
      <c r="C27" s="273">
        <v>1200000</v>
      </c>
      <c r="D27" s="274"/>
      <c r="E27" s="274"/>
    </row>
    <row r="28" spans="1:7" ht="45.75" hidden="1" customHeight="1">
      <c r="A28" s="272"/>
      <c r="B28" s="277"/>
      <c r="C28" s="273"/>
      <c r="D28" s="274"/>
      <c r="E28" s="274"/>
    </row>
    <row r="29" spans="1:7" ht="18.75" customHeight="1">
      <c r="A29" s="266" t="s">
        <v>124</v>
      </c>
      <c r="B29" s="281" t="s">
        <v>125</v>
      </c>
      <c r="C29" s="267">
        <f>C30</f>
        <v>32463320.719999999</v>
      </c>
      <c r="D29" s="268"/>
      <c r="E29" s="268"/>
    </row>
    <row r="30" spans="1:7" ht="40.5" customHeight="1">
      <c r="A30" s="272" t="s">
        <v>126</v>
      </c>
      <c r="B30" s="277" t="s">
        <v>127</v>
      </c>
      <c r="C30" s="273">
        <f>C31+C33+C41+C39</f>
        <v>32463320.719999999</v>
      </c>
      <c r="D30" s="274"/>
      <c r="E30" s="274"/>
    </row>
    <row r="31" spans="1:7" ht="40.5" customHeight="1">
      <c r="A31" s="269" t="s">
        <v>434</v>
      </c>
      <c r="B31" s="275" t="s">
        <v>435</v>
      </c>
      <c r="C31" s="270">
        <f>C32</f>
        <v>12564000</v>
      </c>
      <c r="D31" s="274"/>
      <c r="E31" s="274"/>
    </row>
    <row r="32" spans="1:7" ht="54.75" customHeight="1">
      <c r="A32" s="272" t="s">
        <v>437</v>
      </c>
      <c r="B32" s="277" t="s">
        <v>444</v>
      </c>
      <c r="C32" s="273">
        <v>12564000</v>
      </c>
      <c r="D32" s="274"/>
      <c r="E32" s="274"/>
    </row>
    <row r="33" spans="1:6" ht="41.25" customHeight="1">
      <c r="A33" s="282" t="s">
        <v>398</v>
      </c>
      <c r="B33" s="275" t="s">
        <v>436</v>
      </c>
      <c r="C33" s="270">
        <f>C34+C35+C38+C36+C37</f>
        <v>15622211</v>
      </c>
      <c r="D33" s="274"/>
      <c r="E33" s="274"/>
    </row>
    <row r="34" spans="1:6" ht="75" customHeight="1">
      <c r="A34" s="272" t="s">
        <v>397</v>
      </c>
      <c r="B34" s="277" t="s">
        <v>167</v>
      </c>
      <c r="C34" s="273">
        <v>5876339</v>
      </c>
      <c r="D34" s="274"/>
      <c r="E34" s="274"/>
      <c r="F34" s="259"/>
    </row>
    <row r="35" spans="1:6" ht="47.25" customHeight="1">
      <c r="A35" s="283" t="s">
        <v>399</v>
      </c>
      <c r="B35" s="277" t="s">
        <v>353</v>
      </c>
      <c r="C35" s="273">
        <v>1277993</v>
      </c>
      <c r="F35" s="259"/>
    </row>
    <row r="36" spans="1:6" s="2" customFormat="1" ht="75.75" customHeight="1">
      <c r="A36" s="336" t="s">
        <v>451</v>
      </c>
      <c r="B36" s="12" t="s">
        <v>452</v>
      </c>
      <c r="C36" s="337">
        <v>8367458</v>
      </c>
      <c r="D36" s="7"/>
      <c r="E36" s="7"/>
    </row>
    <row r="37" spans="1:6" s="2" customFormat="1" ht="75.75" customHeight="1">
      <c r="A37" s="283" t="s">
        <v>463</v>
      </c>
      <c r="B37" s="12" t="s">
        <v>400</v>
      </c>
      <c r="C37" s="337">
        <v>24150</v>
      </c>
      <c r="D37" s="7"/>
      <c r="E37" s="7"/>
    </row>
    <row r="38" spans="1:6" ht="57" customHeight="1">
      <c r="A38" s="283" t="s">
        <v>464</v>
      </c>
      <c r="B38" s="277" t="s">
        <v>465</v>
      </c>
      <c r="C38" s="273">
        <v>76271</v>
      </c>
      <c r="D38" s="274"/>
      <c r="E38" s="274"/>
      <c r="F38" s="259"/>
    </row>
    <row r="39" spans="1:6" ht="41.25" customHeight="1">
      <c r="A39" s="269" t="s">
        <v>438</v>
      </c>
      <c r="B39" s="275" t="s">
        <v>439</v>
      </c>
      <c r="C39" s="270">
        <f>C40</f>
        <v>205170</v>
      </c>
      <c r="D39" s="274"/>
      <c r="E39" s="274"/>
      <c r="F39" s="259"/>
    </row>
    <row r="40" spans="1:6" ht="48.75" customHeight="1">
      <c r="A40" s="284" t="s">
        <v>396</v>
      </c>
      <c r="B40" s="277" t="s">
        <v>261</v>
      </c>
      <c r="C40" s="285">
        <v>205170</v>
      </c>
      <c r="F40" s="259"/>
    </row>
    <row r="41" spans="1:6" ht="23.25" customHeight="1">
      <c r="A41" s="269" t="s">
        <v>440</v>
      </c>
      <c r="B41" s="275" t="s">
        <v>131</v>
      </c>
      <c r="C41" s="270">
        <f>C42</f>
        <v>4071939.72</v>
      </c>
      <c r="D41" s="274"/>
      <c r="E41" s="274"/>
      <c r="F41" s="259"/>
    </row>
    <row r="42" spans="1:6" ht="88.5" customHeight="1">
      <c r="A42" s="286" t="s">
        <v>395</v>
      </c>
      <c r="B42" s="277" t="s">
        <v>168</v>
      </c>
      <c r="C42" s="287">
        <v>4071939.72</v>
      </c>
      <c r="D42" s="274"/>
      <c r="E42" s="274"/>
      <c r="F42" s="259"/>
    </row>
    <row r="43" spans="1:6" ht="20.25" customHeight="1">
      <c r="A43" s="357" t="s">
        <v>262</v>
      </c>
      <c r="B43" s="358"/>
      <c r="C43" s="270">
        <f>C12+C29</f>
        <v>42073320.719999999</v>
      </c>
      <c r="D43" s="288"/>
      <c r="E43" s="288"/>
      <c r="F43" s="259"/>
    </row>
  </sheetData>
  <mergeCells count="9">
    <mergeCell ref="A8:C8"/>
    <mergeCell ref="A9:C9"/>
    <mergeCell ref="A43:B43"/>
    <mergeCell ref="B1:C1"/>
    <mergeCell ref="B2:C2"/>
    <mergeCell ref="B3:C3"/>
    <mergeCell ref="B4:C4"/>
    <mergeCell ref="B5:C5"/>
    <mergeCell ref="A7:C7"/>
  </mergeCells>
  <pageMargins left="0.70866141732283461" right="0.70866141732283461" top="0.74803149606299213" bottom="0.74803149606299213" header="0.31496062992125984" footer="0.31496062992125984"/>
  <pageSetup paperSize="9" scale="96" orientation="portrait" horizontalDpi="1200" verticalDpi="12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9"/>
  <sheetViews>
    <sheetView topLeftCell="A23" workbookViewId="0">
      <selection activeCell="B5" sqref="B5:D5"/>
    </sheetView>
  </sheetViews>
  <sheetFormatPr defaultRowHeight="12.75"/>
  <cols>
    <col min="1" max="1" width="20.7109375" style="292" customWidth="1"/>
    <col min="2" max="2" width="41.140625" style="292" customWidth="1"/>
    <col min="3" max="3" width="12.7109375" style="325" customWidth="1"/>
    <col min="4" max="4" width="12.85546875" style="292" customWidth="1"/>
    <col min="5" max="5" width="10" style="292" customWidth="1"/>
    <col min="6" max="6" width="31.28515625" style="291" customWidth="1"/>
    <col min="7" max="7" width="38.5703125" style="292" customWidth="1"/>
    <col min="8" max="16384" width="9.140625" style="292"/>
  </cols>
  <sheetData>
    <row r="1" spans="1:7">
      <c r="A1" s="289" t="s">
        <v>155</v>
      </c>
      <c r="B1" s="363" t="s">
        <v>99</v>
      </c>
      <c r="C1" s="364"/>
      <c r="D1" s="365"/>
      <c r="E1" s="290"/>
    </row>
    <row r="2" spans="1:7">
      <c r="A2" s="328" t="s">
        <v>155</v>
      </c>
      <c r="B2" s="364" t="s">
        <v>12</v>
      </c>
      <c r="C2" s="364"/>
      <c r="D2" s="365"/>
      <c r="E2" s="293"/>
    </row>
    <row r="3" spans="1:7">
      <c r="B3" s="364" t="s">
        <v>17</v>
      </c>
      <c r="C3" s="364"/>
      <c r="D3" s="365"/>
    </row>
    <row r="4" spans="1:7">
      <c r="B4" s="364" t="s">
        <v>362</v>
      </c>
      <c r="C4" s="364"/>
      <c r="D4" s="365"/>
    </row>
    <row r="5" spans="1:7">
      <c r="B5" s="363" t="s">
        <v>453</v>
      </c>
      <c r="C5" s="364"/>
      <c r="D5" s="365"/>
    </row>
    <row r="6" spans="1:7">
      <c r="A6" s="292" t="s">
        <v>155</v>
      </c>
      <c r="B6" s="329"/>
      <c r="C6" s="294"/>
    </row>
    <row r="7" spans="1:7">
      <c r="A7" s="360" t="s">
        <v>107</v>
      </c>
      <c r="B7" s="360"/>
      <c r="C7" s="360"/>
    </row>
    <row r="8" spans="1:7">
      <c r="A8" s="360" t="s">
        <v>364</v>
      </c>
      <c r="B8" s="360"/>
      <c r="C8" s="360"/>
    </row>
    <row r="9" spans="1:7">
      <c r="A9" s="360" t="s">
        <v>154</v>
      </c>
      <c r="B9" s="360"/>
      <c r="C9" s="360"/>
    </row>
    <row r="11" spans="1:7" ht="25.5">
      <c r="A11" s="295" t="s">
        <v>108</v>
      </c>
      <c r="B11" s="296" t="s">
        <v>109</v>
      </c>
      <c r="C11" s="297" t="s">
        <v>324</v>
      </c>
      <c r="D11" s="295" t="s">
        <v>365</v>
      </c>
      <c r="E11" s="298"/>
    </row>
    <row r="12" spans="1:7" ht="18" customHeight="1">
      <c r="A12" s="299" t="s">
        <v>110</v>
      </c>
      <c r="B12" s="299" t="s">
        <v>111</v>
      </c>
      <c r="C12" s="300">
        <f>C13+C15+C22+C20</f>
        <v>11728000</v>
      </c>
      <c r="D12" s="300">
        <f>D13+D15+D22+D20</f>
        <v>12053000</v>
      </c>
      <c r="E12" s="301"/>
    </row>
    <row r="13" spans="1:7">
      <c r="A13" s="302" t="s">
        <v>112</v>
      </c>
      <c r="B13" s="302" t="s">
        <v>113</v>
      </c>
      <c r="C13" s="303">
        <f>C14</f>
        <v>1486000</v>
      </c>
      <c r="D13" s="303">
        <f>D14</f>
        <v>1486000</v>
      </c>
      <c r="E13" s="304"/>
    </row>
    <row r="14" spans="1:7" ht="22.5" customHeight="1">
      <c r="A14" s="305" t="s">
        <v>263</v>
      </c>
      <c r="B14" s="305" t="s">
        <v>114</v>
      </c>
      <c r="C14" s="306">
        <v>1486000</v>
      </c>
      <c r="D14" s="306">
        <v>1486000</v>
      </c>
      <c r="E14" s="307"/>
    </row>
    <row r="15" spans="1:7" ht="40.5" customHeight="1">
      <c r="A15" s="302" t="s">
        <v>115</v>
      </c>
      <c r="B15" s="308" t="s">
        <v>116</v>
      </c>
      <c r="C15" s="303">
        <f>C16</f>
        <v>3082000</v>
      </c>
      <c r="D15" s="303">
        <f>D16</f>
        <v>3287000</v>
      </c>
      <c r="E15" s="307"/>
      <c r="F15" s="309"/>
      <c r="G15" s="309"/>
    </row>
    <row r="16" spans="1:7" ht="43.5" customHeight="1">
      <c r="A16" s="302" t="s">
        <v>264</v>
      </c>
      <c r="B16" s="308" t="s">
        <v>117</v>
      </c>
      <c r="C16" s="303">
        <f>C17+C18+C19</f>
        <v>3082000</v>
      </c>
      <c r="D16" s="303">
        <f>D17+D18+D19</f>
        <v>3287000</v>
      </c>
      <c r="E16" s="307"/>
      <c r="F16" s="310"/>
      <c r="G16" s="310"/>
    </row>
    <row r="17" spans="1:7" ht="125.25" customHeight="1">
      <c r="A17" s="305" t="s">
        <v>424</v>
      </c>
      <c r="B17" s="308" t="s">
        <v>423</v>
      </c>
      <c r="C17" s="306">
        <v>1340000</v>
      </c>
      <c r="D17" s="306">
        <v>1450000</v>
      </c>
      <c r="E17" s="307"/>
      <c r="F17" s="310"/>
      <c r="G17" s="310"/>
    </row>
    <row r="18" spans="1:7" ht="142.5" customHeight="1">
      <c r="A18" s="305" t="s">
        <v>426</v>
      </c>
      <c r="B18" s="308" t="s">
        <v>425</v>
      </c>
      <c r="C18" s="306">
        <v>7000</v>
      </c>
      <c r="D18" s="306">
        <v>8000</v>
      </c>
      <c r="E18" s="307"/>
      <c r="F18" s="310"/>
      <c r="G18" s="310"/>
    </row>
    <row r="19" spans="1:7" ht="124.5" customHeight="1">
      <c r="A19" s="305" t="s">
        <v>427</v>
      </c>
      <c r="B19" s="308" t="s">
        <v>428</v>
      </c>
      <c r="C19" s="306">
        <v>1735000</v>
      </c>
      <c r="D19" s="306">
        <v>1829000</v>
      </c>
      <c r="E19" s="307"/>
      <c r="F19" s="310"/>
      <c r="G19" s="310"/>
    </row>
    <row r="20" spans="1:7" s="259" customFormat="1" ht="25.5" customHeight="1">
      <c r="A20" s="302" t="s">
        <v>313</v>
      </c>
      <c r="B20" s="312" t="s">
        <v>429</v>
      </c>
      <c r="C20" s="313">
        <f>C21</f>
        <v>1000</v>
      </c>
      <c r="D20" s="314">
        <f>D21</f>
        <v>1000</v>
      </c>
      <c r="E20" s="274"/>
      <c r="F20" s="278"/>
      <c r="G20" s="278"/>
    </row>
    <row r="21" spans="1:7" s="259" customFormat="1" ht="33.75" customHeight="1">
      <c r="A21" s="302" t="s">
        <v>430</v>
      </c>
      <c r="B21" s="308" t="s">
        <v>314</v>
      </c>
      <c r="C21" s="313">
        <v>1000</v>
      </c>
      <c r="D21" s="314">
        <v>1000</v>
      </c>
      <c r="E21" s="274"/>
      <c r="F21" s="278"/>
      <c r="G21" s="278"/>
    </row>
    <row r="22" spans="1:7" ht="17.25" customHeight="1">
      <c r="A22" s="302" t="s">
        <v>118</v>
      </c>
      <c r="B22" s="302" t="s">
        <v>119</v>
      </c>
      <c r="C22" s="303">
        <f>C23+C25</f>
        <v>7159000</v>
      </c>
      <c r="D22" s="303">
        <f>D23+D25</f>
        <v>7279000</v>
      </c>
      <c r="E22" s="304"/>
    </row>
    <row r="23" spans="1:7" ht="19.5" customHeight="1">
      <c r="A23" s="315" t="s">
        <v>120</v>
      </c>
      <c r="B23" s="302" t="s">
        <v>121</v>
      </c>
      <c r="C23" s="303">
        <v>500000</v>
      </c>
      <c r="D23" s="303">
        <f>D24</f>
        <v>550000</v>
      </c>
      <c r="E23" s="316"/>
    </row>
    <row r="24" spans="1:7" ht="51">
      <c r="A24" s="305" t="s">
        <v>266</v>
      </c>
      <c r="B24" s="311" t="s">
        <v>431</v>
      </c>
      <c r="C24" s="306">
        <v>500000</v>
      </c>
      <c r="D24" s="306">
        <v>550000</v>
      </c>
      <c r="E24" s="307"/>
    </row>
    <row r="25" spans="1:7" ht="20.25" customHeight="1">
      <c r="A25" s="302" t="s">
        <v>122</v>
      </c>
      <c r="B25" s="302" t="s">
        <v>123</v>
      </c>
      <c r="C25" s="303">
        <f>C26+C27</f>
        <v>6659000</v>
      </c>
      <c r="D25" s="303">
        <f>D26+D27</f>
        <v>6729000</v>
      </c>
      <c r="E25" s="316"/>
    </row>
    <row r="26" spans="1:7" ht="59.25" customHeight="1">
      <c r="A26" s="305" t="s">
        <v>268</v>
      </c>
      <c r="B26" s="308" t="s">
        <v>432</v>
      </c>
      <c r="C26" s="306">
        <v>5350000</v>
      </c>
      <c r="D26" s="306">
        <v>5400000</v>
      </c>
      <c r="E26" s="307"/>
    </row>
    <row r="27" spans="1:7" ht="63" customHeight="1">
      <c r="A27" s="305" t="s">
        <v>269</v>
      </c>
      <c r="B27" s="308" t="s">
        <v>433</v>
      </c>
      <c r="C27" s="306">
        <v>1309000</v>
      </c>
      <c r="D27" s="306">
        <v>1329000</v>
      </c>
      <c r="E27" s="307"/>
    </row>
    <row r="28" spans="1:7" ht="12.75" hidden="1" customHeight="1">
      <c r="A28" s="305"/>
      <c r="B28" s="311"/>
      <c r="C28" s="306"/>
      <c r="D28" s="303"/>
      <c r="E28" s="307"/>
    </row>
    <row r="29" spans="1:7" ht="18.75" customHeight="1">
      <c r="A29" s="299" t="s">
        <v>124</v>
      </c>
      <c r="B29" s="317" t="s">
        <v>125</v>
      </c>
      <c r="C29" s="300">
        <f>C30</f>
        <v>9483617</v>
      </c>
      <c r="D29" s="300">
        <f>D30</f>
        <v>7413219</v>
      </c>
      <c r="E29" s="301"/>
    </row>
    <row r="30" spans="1:7" ht="40.5" customHeight="1">
      <c r="A30" s="305" t="s">
        <v>126</v>
      </c>
      <c r="B30" s="308" t="s">
        <v>127</v>
      </c>
      <c r="C30" s="306">
        <f>C31+C33+C36</f>
        <v>9483617</v>
      </c>
      <c r="D30" s="306">
        <f>D31+D33+D36</f>
        <v>7413219</v>
      </c>
      <c r="E30" s="318"/>
    </row>
    <row r="31" spans="1:7" ht="40.5" customHeight="1">
      <c r="A31" s="302" t="s">
        <v>434</v>
      </c>
      <c r="B31" s="308" t="s">
        <v>435</v>
      </c>
      <c r="C31" s="306">
        <f>C32</f>
        <v>2123000</v>
      </c>
      <c r="D31" s="306">
        <f>D32</f>
        <v>0</v>
      </c>
      <c r="E31" s="318"/>
    </row>
    <row r="32" spans="1:7" ht="42" customHeight="1">
      <c r="A32" s="305" t="s">
        <v>437</v>
      </c>
      <c r="B32" s="311" t="s">
        <v>444</v>
      </c>
      <c r="C32" s="306">
        <v>2123000</v>
      </c>
      <c r="D32" s="306">
        <v>0</v>
      </c>
      <c r="E32" s="318"/>
    </row>
    <row r="33" spans="1:6" ht="44.25" customHeight="1">
      <c r="A33" s="319" t="s">
        <v>398</v>
      </c>
      <c r="B33" s="308" t="s">
        <v>128</v>
      </c>
      <c r="C33" s="306">
        <f>C34+C35</f>
        <v>7151347</v>
      </c>
      <c r="D33" s="306">
        <f>D34+D35</f>
        <v>7190885</v>
      </c>
      <c r="E33" s="318"/>
    </row>
    <row r="34" spans="1:6" ht="84.75" customHeight="1">
      <c r="A34" s="305" t="s">
        <v>397</v>
      </c>
      <c r="B34" s="308" t="s">
        <v>167</v>
      </c>
      <c r="C34" s="306">
        <v>5876339</v>
      </c>
      <c r="D34" s="306">
        <v>5876339</v>
      </c>
      <c r="E34" s="318"/>
      <c r="F34" s="292"/>
    </row>
    <row r="35" spans="1:6" s="259" customFormat="1" ht="57" customHeight="1">
      <c r="A35" s="320" t="s">
        <v>399</v>
      </c>
      <c r="B35" s="308" t="s">
        <v>353</v>
      </c>
      <c r="C35" s="313">
        <v>1275008</v>
      </c>
      <c r="D35" s="314">
        <v>1314546</v>
      </c>
    </row>
    <row r="36" spans="1:6" ht="42" customHeight="1">
      <c r="A36" s="305" t="s">
        <v>441</v>
      </c>
      <c r="B36" s="321" t="s">
        <v>439</v>
      </c>
      <c r="C36" s="303">
        <f>C37</f>
        <v>209270</v>
      </c>
      <c r="D36" s="303">
        <f>D37</f>
        <v>222334</v>
      </c>
      <c r="E36" s="318"/>
      <c r="F36" s="292"/>
    </row>
    <row r="37" spans="1:6" s="259" customFormat="1" ht="66" customHeight="1">
      <c r="A37" s="322" t="s">
        <v>396</v>
      </c>
      <c r="B37" s="308" t="s">
        <v>261</v>
      </c>
      <c r="C37" s="323">
        <v>209270</v>
      </c>
      <c r="D37" s="314">
        <v>222334</v>
      </c>
    </row>
    <row r="38" spans="1:6" ht="89.25" hidden="1" customHeight="1">
      <c r="A38" s="305" t="s">
        <v>129</v>
      </c>
      <c r="B38" s="311" t="s">
        <v>130</v>
      </c>
      <c r="C38" s="306"/>
      <c r="D38" s="306"/>
      <c r="E38" s="318"/>
      <c r="F38" s="292"/>
    </row>
    <row r="39" spans="1:6" ht="15.75" customHeight="1">
      <c r="A39" s="361" t="s">
        <v>96</v>
      </c>
      <c r="B39" s="362"/>
      <c r="C39" s="303">
        <f>C12+C29</f>
        <v>21211617</v>
      </c>
      <c r="D39" s="303">
        <f>D12+D29</f>
        <v>19466219</v>
      </c>
      <c r="E39" s="324"/>
      <c r="F39" s="292"/>
    </row>
  </sheetData>
  <mergeCells count="9">
    <mergeCell ref="A8:C8"/>
    <mergeCell ref="A9:C9"/>
    <mergeCell ref="A39:B39"/>
    <mergeCell ref="B1:D1"/>
    <mergeCell ref="B2:D2"/>
    <mergeCell ref="B3:D3"/>
    <mergeCell ref="B4:D4"/>
    <mergeCell ref="B5:D5"/>
    <mergeCell ref="A7:C7"/>
  </mergeCells>
  <pageMargins left="0.70866141732283461" right="0.70866141732283461" top="0.74803149606299213" bottom="0.74803149606299213" header="0.31496062992125984" footer="0.31496062992125984"/>
  <pageSetup paperSize="9" scale="96" orientation="portrait" horizontalDpi="1200" verticalDpi="12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1"/>
  <sheetViews>
    <sheetView workbookViewId="0">
      <pane ySplit="12" topLeftCell="A13" activePane="bottomLeft" state="frozen"/>
      <selection pane="bottomLeft" activeCell="B5" sqref="B5:C5"/>
    </sheetView>
  </sheetViews>
  <sheetFormatPr defaultRowHeight="16.5"/>
  <cols>
    <col min="1" max="1" width="8.5703125" style="2" customWidth="1"/>
    <col min="2" max="2" width="58.140625" style="2" customWidth="1"/>
    <col min="3" max="3" width="13.85546875" style="2" customWidth="1"/>
    <col min="4" max="4" width="10.28515625" style="2" customWidth="1"/>
    <col min="5" max="5" width="10.85546875" style="2" customWidth="1"/>
    <col min="6" max="16384" width="9.140625" style="2"/>
  </cols>
  <sheetData>
    <row r="1" spans="1:5">
      <c r="A1" s="194" t="s">
        <v>155</v>
      </c>
      <c r="B1" s="367" t="s">
        <v>18</v>
      </c>
      <c r="C1" s="367"/>
    </row>
    <row r="2" spans="1:5">
      <c r="B2" s="367" t="s">
        <v>12</v>
      </c>
      <c r="C2" s="367"/>
    </row>
    <row r="3" spans="1:5">
      <c r="B3" s="367" t="s">
        <v>17</v>
      </c>
      <c r="C3" s="367"/>
    </row>
    <row r="4" spans="1:5">
      <c r="B4" s="367" t="s">
        <v>362</v>
      </c>
      <c r="C4" s="367"/>
    </row>
    <row r="5" spans="1:5">
      <c r="A5" s="2" t="s">
        <v>155</v>
      </c>
      <c r="B5" s="367" t="s">
        <v>453</v>
      </c>
      <c r="C5" s="367"/>
    </row>
    <row r="7" spans="1:5">
      <c r="A7" s="366" t="s">
        <v>366</v>
      </c>
      <c r="B7" s="366"/>
      <c r="C7" s="366"/>
    </row>
    <row r="8" spans="1:5">
      <c r="A8" s="366" t="s">
        <v>22</v>
      </c>
      <c r="B8" s="366"/>
      <c r="C8" s="366"/>
    </row>
    <row r="9" spans="1:5">
      <c r="A9" s="366" t="s">
        <v>0</v>
      </c>
      <c r="B9" s="366"/>
      <c r="C9" s="366"/>
    </row>
    <row r="11" spans="1:5" ht="13.5" customHeight="1">
      <c r="A11" s="71"/>
      <c r="B11" s="71"/>
      <c r="C11" s="368" t="s">
        <v>316</v>
      </c>
      <c r="D11" s="370"/>
      <c r="E11" s="370"/>
    </row>
    <row r="12" spans="1:5" ht="21.75" customHeight="1">
      <c r="A12" s="72" t="s">
        <v>1</v>
      </c>
      <c r="B12" s="72" t="s">
        <v>2</v>
      </c>
      <c r="C12" s="369"/>
      <c r="D12" s="370"/>
      <c r="E12" s="370"/>
    </row>
    <row r="13" spans="1:5" ht="18" customHeight="1">
      <c r="A13" s="73" t="s">
        <v>9</v>
      </c>
      <c r="B13" s="74" t="s">
        <v>3</v>
      </c>
      <c r="C13" s="75">
        <f>C14+C16+C15</f>
        <v>7238392.3599999994</v>
      </c>
      <c r="D13" s="135"/>
      <c r="E13" s="135"/>
    </row>
    <row r="14" spans="1:5" ht="50.25" customHeight="1">
      <c r="A14" s="78" t="s">
        <v>10</v>
      </c>
      <c r="B14" s="79" t="s">
        <v>23</v>
      </c>
      <c r="C14" s="77">
        <v>5828153.7599999998</v>
      </c>
      <c r="D14" s="136"/>
      <c r="E14" s="136"/>
    </row>
    <row r="15" spans="1:5" ht="24" customHeight="1">
      <c r="A15" s="78" t="s">
        <v>277</v>
      </c>
      <c r="B15" s="79" t="s">
        <v>278</v>
      </c>
      <c r="C15" s="77">
        <v>200000</v>
      </c>
      <c r="D15" s="136"/>
      <c r="E15" s="136"/>
    </row>
    <row r="16" spans="1:5" ht="22.5" customHeight="1">
      <c r="A16" s="78" t="s">
        <v>48</v>
      </c>
      <c r="B16" s="79" t="s">
        <v>49</v>
      </c>
      <c r="C16" s="77">
        <v>1210238.6000000001</v>
      </c>
      <c r="D16" s="136"/>
      <c r="E16" s="136"/>
    </row>
    <row r="17" spans="1:5" ht="18" customHeight="1">
      <c r="A17" s="80" t="s">
        <v>270</v>
      </c>
      <c r="B17" s="188" t="s">
        <v>272</v>
      </c>
      <c r="C17" s="75">
        <f>C18</f>
        <v>205170</v>
      </c>
      <c r="D17" s="136"/>
      <c r="E17" s="136"/>
    </row>
    <row r="18" spans="1:5" ht="20.25" customHeight="1">
      <c r="A18" s="78" t="s">
        <v>271</v>
      </c>
      <c r="B18" s="79" t="s">
        <v>273</v>
      </c>
      <c r="C18" s="77">
        <v>205170</v>
      </c>
      <c r="D18" s="136"/>
      <c r="E18" s="136"/>
    </row>
    <row r="19" spans="1:5" ht="30.75" customHeight="1">
      <c r="A19" s="80" t="s">
        <v>13</v>
      </c>
      <c r="B19" s="81" t="s">
        <v>14</v>
      </c>
      <c r="C19" s="75">
        <f>C22+C23</f>
        <v>530000</v>
      </c>
      <c r="D19" s="135"/>
      <c r="E19" s="135"/>
    </row>
    <row r="20" spans="1:5" hidden="1">
      <c r="A20" s="82"/>
      <c r="B20" s="83"/>
      <c r="C20" s="75"/>
      <c r="D20" s="7"/>
      <c r="E20" s="7"/>
    </row>
    <row r="21" spans="1:5" hidden="1">
      <c r="A21" s="84"/>
      <c r="B21" s="85"/>
      <c r="C21" s="77"/>
      <c r="D21" s="7"/>
      <c r="E21" s="7"/>
    </row>
    <row r="22" spans="1:5" ht="19.5" customHeight="1">
      <c r="A22" s="84" t="s">
        <v>50</v>
      </c>
      <c r="B22" s="86" t="s">
        <v>51</v>
      </c>
      <c r="C22" s="77">
        <v>520000</v>
      </c>
      <c r="D22" s="7"/>
      <c r="E22" s="7"/>
    </row>
    <row r="23" spans="1:5" ht="32.25" customHeight="1">
      <c r="A23" s="84" t="s">
        <v>97</v>
      </c>
      <c r="B23" s="50" t="s">
        <v>98</v>
      </c>
      <c r="C23" s="77">
        <v>10000</v>
      </c>
      <c r="D23" s="7"/>
      <c r="E23" s="7"/>
    </row>
    <row r="24" spans="1:5">
      <c r="A24" s="82" t="s">
        <v>28</v>
      </c>
      <c r="B24" s="83" t="s">
        <v>38</v>
      </c>
      <c r="C24" s="75">
        <f>C25+C26</f>
        <v>18446101.23</v>
      </c>
      <c r="D24" s="7"/>
      <c r="E24" s="7"/>
    </row>
    <row r="25" spans="1:5" ht="18" customHeight="1">
      <c r="A25" s="84" t="s">
        <v>46</v>
      </c>
      <c r="B25" s="76" t="s">
        <v>47</v>
      </c>
      <c r="C25" s="77">
        <v>18040351.809999999</v>
      </c>
      <c r="D25" s="7"/>
      <c r="E25" s="7"/>
    </row>
    <row r="26" spans="1:5" ht="18" customHeight="1">
      <c r="A26" s="84" t="s">
        <v>293</v>
      </c>
      <c r="B26" s="76" t="s">
        <v>294</v>
      </c>
      <c r="C26" s="77">
        <v>405749.42</v>
      </c>
      <c r="D26" s="7"/>
      <c r="E26" s="7"/>
    </row>
    <row r="27" spans="1:5">
      <c r="A27" s="82" t="s">
        <v>11</v>
      </c>
      <c r="B27" s="83" t="s">
        <v>4</v>
      </c>
      <c r="C27" s="75">
        <f>C28+C29</f>
        <v>14212230.02</v>
      </c>
      <c r="D27" s="135"/>
      <c r="E27" s="135"/>
    </row>
    <row r="28" spans="1:5" ht="18" customHeight="1">
      <c r="A28" s="84" t="s">
        <v>27</v>
      </c>
      <c r="B28" s="85" t="s">
        <v>26</v>
      </c>
      <c r="C28" s="77">
        <v>198147.02</v>
      </c>
      <c r="D28" s="135"/>
      <c r="E28" s="135"/>
    </row>
    <row r="29" spans="1:5" ht="18.75" customHeight="1">
      <c r="A29" s="84" t="s">
        <v>20</v>
      </c>
      <c r="B29" s="85" t="s">
        <v>21</v>
      </c>
      <c r="C29" s="77">
        <v>14014083</v>
      </c>
      <c r="D29" s="7"/>
      <c r="E29" s="7"/>
    </row>
    <row r="30" spans="1:5">
      <c r="A30" s="82" t="s">
        <v>30</v>
      </c>
      <c r="B30" s="83" t="s">
        <v>39</v>
      </c>
      <c r="C30" s="75">
        <f>C31</f>
        <v>69985.77</v>
      </c>
      <c r="D30" s="7"/>
      <c r="E30" s="7"/>
    </row>
    <row r="31" spans="1:5" ht="17.25" customHeight="1">
      <c r="A31" s="84" t="s">
        <v>29</v>
      </c>
      <c r="B31" s="76" t="s">
        <v>31</v>
      </c>
      <c r="C31" s="77">
        <v>69985.77</v>
      </c>
      <c r="D31" s="7"/>
      <c r="E31" s="7"/>
    </row>
    <row r="32" spans="1:5">
      <c r="A32" s="82" t="s">
        <v>32</v>
      </c>
      <c r="B32" s="139" t="s">
        <v>40</v>
      </c>
      <c r="C32" s="75">
        <f>C33</f>
        <v>1019259.21</v>
      </c>
      <c r="D32" s="7"/>
      <c r="E32" s="7"/>
    </row>
    <row r="33" spans="1:5" ht="17.25" customHeight="1">
      <c r="A33" s="84" t="s">
        <v>34</v>
      </c>
      <c r="B33" s="85" t="s">
        <v>33</v>
      </c>
      <c r="C33" s="77">
        <v>1019259.21</v>
      </c>
      <c r="D33" s="7"/>
      <c r="E33" s="7"/>
    </row>
    <row r="34" spans="1:5" ht="3" hidden="1" customHeight="1">
      <c r="A34" s="82" t="s">
        <v>43</v>
      </c>
      <c r="B34" s="83" t="s">
        <v>45</v>
      </c>
      <c r="C34" s="75"/>
      <c r="D34" s="7"/>
      <c r="E34" s="7"/>
    </row>
    <row r="35" spans="1:5" ht="18" hidden="1" customHeight="1">
      <c r="A35" s="84" t="s">
        <v>44</v>
      </c>
      <c r="B35" s="85" t="s">
        <v>42</v>
      </c>
      <c r="C35" s="77"/>
      <c r="D35" s="7"/>
      <c r="E35" s="7"/>
    </row>
    <row r="36" spans="1:5" ht="18" customHeight="1">
      <c r="A36" s="82" t="s">
        <v>43</v>
      </c>
      <c r="B36" s="140" t="s">
        <v>45</v>
      </c>
      <c r="C36" s="75">
        <f>C38+C37</f>
        <v>1605856.2200000002</v>
      </c>
      <c r="D36" s="7"/>
      <c r="E36" s="7"/>
    </row>
    <row r="37" spans="1:5" ht="18" customHeight="1">
      <c r="A37" s="84" t="s">
        <v>169</v>
      </c>
      <c r="B37" s="25" t="s">
        <v>170</v>
      </c>
      <c r="C37" s="77">
        <v>26844.36</v>
      </c>
      <c r="D37" s="7"/>
      <c r="E37" s="7"/>
    </row>
    <row r="38" spans="1:5" ht="18" customHeight="1">
      <c r="A38" s="84" t="s">
        <v>44</v>
      </c>
      <c r="B38" s="107" t="s">
        <v>42</v>
      </c>
      <c r="C38" s="77">
        <v>1579011.86</v>
      </c>
      <c r="D38" s="7"/>
      <c r="E38" s="7"/>
    </row>
    <row r="39" spans="1:5">
      <c r="A39" s="82" t="s">
        <v>36</v>
      </c>
      <c r="B39" s="83" t="s">
        <v>41</v>
      </c>
      <c r="C39" s="75">
        <f>C40</f>
        <v>96325.91</v>
      </c>
      <c r="D39" s="7"/>
      <c r="E39" s="7"/>
    </row>
    <row r="40" spans="1:5" ht="17.25" customHeight="1">
      <c r="A40" s="84" t="s">
        <v>37</v>
      </c>
      <c r="B40" s="137" t="s">
        <v>35</v>
      </c>
      <c r="C40" s="77">
        <v>96325.91</v>
      </c>
      <c r="D40" s="7"/>
      <c r="E40" s="7"/>
    </row>
    <row r="41" spans="1:5" ht="18.75" customHeight="1">
      <c r="A41" s="83"/>
      <c r="B41" s="83" t="s">
        <v>96</v>
      </c>
      <c r="C41" s="87">
        <f>C13+C19+C24+C27+C30+C32+C39+C36+C17</f>
        <v>43423320.719999999</v>
      </c>
      <c r="D41" s="89"/>
      <c r="E41" s="89"/>
    </row>
  </sheetData>
  <mergeCells count="11">
    <mergeCell ref="A8:C8"/>
    <mergeCell ref="A9:C9"/>
    <mergeCell ref="C11:C12"/>
    <mergeCell ref="D11:D12"/>
    <mergeCell ref="E11:E12"/>
    <mergeCell ref="A7:C7"/>
    <mergeCell ref="B1:C1"/>
    <mergeCell ref="B2:C2"/>
    <mergeCell ref="B3:C3"/>
    <mergeCell ref="B4:C4"/>
    <mergeCell ref="B5:C5"/>
  </mergeCells>
  <pageMargins left="0.70866141732283461" right="0.70866141732283461" top="0.74803149606299213" bottom="0.74803149606299213" header="0.31496062992125984" footer="0.31496062992125984"/>
  <pageSetup paperSize="9" scale="94" orientation="portrait" horizontalDpi="1200" verticalDpi="12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2"/>
  <sheetViews>
    <sheetView workbookViewId="0">
      <pane ySplit="13" topLeftCell="A21" activePane="bottomLeft" state="frozen"/>
      <selection pane="bottomLeft" activeCell="B5" sqref="B5:D5"/>
    </sheetView>
  </sheetViews>
  <sheetFormatPr defaultRowHeight="16.5"/>
  <cols>
    <col min="1" max="1" width="8.5703125" style="2" customWidth="1"/>
    <col min="2" max="2" width="58.140625" style="2" customWidth="1"/>
    <col min="3" max="3" width="13.85546875" style="2" customWidth="1"/>
    <col min="4" max="4" width="13.5703125" style="2" customWidth="1"/>
    <col min="5" max="5" width="10.85546875" style="2" customWidth="1"/>
    <col min="6" max="16384" width="9.140625" style="2"/>
  </cols>
  <sheetData>
    <row r="1" spans="1:5">
      <c r="A1" s="194" t="s">
        <v>155</v>
      </c>
      <c r="B1" s="367" t="s">
        <v>106</v>
      </c>
      <c r="C1" s="367"/>
      <c r="D1" s="375"/>
    </row>
    <row r="2" spans="1:5">
      <c r="B2" s="367" t="s">
        <v>12</v>
      </c>
      <c r="C2" s="367"/>
      <c r="D2" s="375"/>
    </row>
    <row r="3" spans="1:5">
      <c r="B3" s="367" t="s">
        <v>17</v>
      </c>
      <c r="C3" s="367"/>
      <c r="D3" s="375"/>
    </row>
    <row r="4" spans="1:5">
      <c r="B4" s="367" t="s">
        <v>362</v>
      </c>
      <c r="C4" s="367"/>
      <c r="D4" s="375"/>
    </row>
    <row r="5" spans="1:5" ht="15.75" customHeight="1">
      <c r="B5" s="367" t="s">
        <v>453</v>
      </c>
      <c r="C5" s="367"/>
      <c r="D5" s="375"/>
    </row>
    <row r="6" spans="1:5" ht="1.5" customHeight="1">
      <c r="A6" s="2" t="s">
        <v>312</v>
      </c>
    </row>
    <row r="7" spans="1:5">
      <c r="A7" s="366" t="s">
        <v>148</v>
      </c>
      <c r="B7" s="366"/>
      <c r="C7" s="366"/>
    </row>
    <row r="8" spans="1:5">
      <c r="A8" s="331"/>
      <c r="B8" s="331" t="s">
        <v>379</v>
      </c>
      <c r="C8" s="331"/>
    </row>
    <row r="9" spans="1:5">
      <c r="A9" s="366" t="s">
        <v>22</v>
      </c>
      <c r="B9" s="366"/>
      <c r="C9" s="366"/>
    </row>
    <row r="10" spans="1:5" ht="14.25" customHeight="1">
      <c r="A10" s="366" t="s">
        <v>0</v>
      </c>
      <c r="B10" s="366"/>
      <c r="C10" s="366"/>
    </row>
    <row r="11" spans="1:5" ht="8.25" hidden="1" customHeight="1"/>
    <row r="12" spans="1:5" ht="13.5" customHeight="1">
      <c r="A12" s="148"/>
      <c r="B12" s="148"/>
      <c r="C12" s="371" t="s">
        <v>325</v>
      </c>
      <c r="D12" s="371" t="s">
        <v>367</v>
      </c>
      <c r="E12" s="370"/>
    </row>
    <row r="13" spans="1:5" ht="15.75" customHeight="1">
      <c r="A13" s="149" t="s">
        <v>1</v>
      </c>
      <c r="B13" s="149" t="s">
        <v>2</v>
      </c>
      <c r="C13" s="372"/>
      <c r="D13" s="372"/>
      <c r="E13" s="370"/>
    </row>
    <row r="14" spans="1:5" ht="18" customHeight="1">
      <c r="A14" s="73" t="s">
        <v>9</v>
      </c>
      <c r="B14" s="74" t="s">
        <v>3</v>
      </c>
      <c r="C14" s="75">
        <f>C15+C17+C16</f>
        <v>6233267.8399999999</v>
      </c>
      <c r="D14" s="75">
        <f>D15+D17+D16</f>
        <v>6095541.04</v>
      </c>
      <c r="E14" s="135"/>
    </row>
    <row r="15" spans="1:5" ht="48" customHeight="1">
      <c r="A15" s="78" t="s">
        <v>10</v>
      </c>
      <c r="B15" s="79" t="s">
        <v>23</v>
      </c>
      <c r="C15" s="77">
        <v>5565541.04</v>
      </c>
      <c r="D15" s="96">
        <v>5565541.04</v>
      </c>
      <c r="E15" s="136"/>
    </row>
    <row r="16" spans="1:5" ht="26.25" customHeight="1">
      <c r="A16" s="78" t="s">
        <v>277</v>
      </c>
      <c r="B16" s="11" t="s">
        <v>278</v>
      </c>
      <c r="C16" s="77">
        <v>100000</v>
      </c>
      <c r="D16" s="96">
        <v>100000</v>
      </c>
      <c r="E16" s="136"/>
    </row>
    <row r="17" spans="1:5" ht="21.75" customHeight="1">
      <c r="A17" s="78" t="s">
        <v>48</v>
      </c>
      <c r="B17" s="79" t="s">
        <v>49</v>
      </c>
      <c r="C17" s="77">
        <v>567726.80000000005</v>
      </c>
      <c r="D17" s="96">
        <v>430000</v>
      </c>
      <c r="E17" s="136"/>
    </row>
    <row r="18" spans="1:5" ht="20.25" customHeight="1">
      <c r="A18" s="80" t="s">
        <v>270</v>
      </c>
      <c r="B18" s="188" t="s">
        <v>272</v>
      </c>
      <c r="C18" s="75">
        <f>C19</f>
        <v>209270</v>
      </c>
      <c r="D18" s="97">
        <f>D19</f>
        <v>222334</v>
      </c>
      <c r="E18" s="136"/>
    </row>
    <row r="19" spans="1:5" ht="20.25" customHeight="1">
      <c r="A19" s="78" t="s">
        <v>271</v>
      </c>
      <c r="B19" s="79" t="s">
        <v>273</v>
      </c>
      <c r="C19" s="77">
        <v>209270</v>
      </c>
      <c r="D19" s="96">
        <v>222334</v>
      </c>
      <c r="E19" s="136"/>
    </row>
    <row r="20" spans="1:5" ht="36.75" customHeight="1">
      <c r="A20" s="80" t="s">
        <v>13</v>
      </c>
      <c r="B20" s="81" t="s">
        <v>14</v>
      </c>
      <c r="C20" s="75">
        <f>C21+C22</f>
        <v>50000</v>
      </c>
      <c r="D20" s="75">
        <f>D21+D22</f>
        <v>50000</v>
      </c>
      <c r="E20" s="136"/>
    </row>
    <row r="21" spans="1:5" ht="23.25" customHeight="1">
      <c r="A21" s="84" t="s">
        <v>50</v>
      </c>
      <c r="B21" s="86" t="s">
        <v>51</v>
      </c>
      <c r="C21" s="77">
        <v>40000</v>
      </c>
      <c r="D21" s="118">
        <v>40000</v>
      </c>
      <c r="E21" s="7"/>
    </row>
    <row r="22" spans="1:5" ht="30.75" customHeight="1">
      <c r="A22" s="84" t="s">
        <v>97</v>
      </c>
      <c r="B22" s="50" t="s">
        <v>98</v>
      </c>
      <c r="C22" s="77">
        <v>10000</v>
      </c>
      <c r="D22" s="118">
        <v>10000</v>
      </c>
      <c r="E22" s="7"/>
    </row>
    <row r="23" spans="1:5" ht="26.25" customHeight="1">
      <c r="A23" s="82" t="s">
        <v>28</v>
      </c>
      <c r="B23" s="83" t="s">
        <v>38</v>
      </c>
      <c r="C23" s="75">
        <f>C24+C25</f>
        <v>9414088.4199999999</v>
      </c>
      <c r="D23" s="75">
        <f>D24+D25</f>
        <v>9595103.5700000003</v>
      </c>
      <c r="E23" s="7"/>
    </row>
    <row r="24" spans="1:5">
      <c r="A24" s="84" t="s">
        <v>46</v>
      </c>
      <c r="B24" s="76" t="s">
        <v>47</v>
      </c>
      <c r="C24" s="77">
        <v>9008339</v>
      </c>
      <c r="D24" s="118">
        <v>9193339</v>
      </c>
      <c r="E24" s="7"/>
    </row>
    <row r="25" spans="1:5" ht="18" customHeight="1">
      <c r="A25" s="84" t="s">
        <v>293</v>
      </c>
      <c r="B25" s="76" t="s">
        <v>294</v>
      </c>
      <c r="C25" s="77">
        <v>405749.42</v>
      </c>
      <c r="D25" s="118">
        <v>401764.57</v>
      </c>
      <c r="E25" s="7"/>
    </row>
    <row r="26" spans="1:5">
      <c r="A26" s="82" t="s">
        <v>11</v>
      </c>
      <c r="B26" s="83" t="s">
        <v>4</v>
      </c>
      <c r="C26" s="75">
        <f>C27+C28</f>
        <v>2404000</v>
      </c>
      <c r="D26" s="75">
        <f>D27+D28</f>
        <v>614642.83000000007</v>
      </c>
      <c r="E26" s="135"/>
    </row>
    <row r="27" spans="1:5" ht="18" customHeight="1">
      <c r="A27" s="84" t="s">
        <v>27</v>
      </c>
      <c r="B27" s="85" t="s">
        <v>26</v>
      </c>
      <c r="C27" s="77">
        <v>352000</v>
      </c>
      <c r="D27" s="33">
        <v>102000</v>
      </c>
      <c r="E27" s="135"/>
    </row>
    <row r="28" spans="1:5" ht="18.75" customHeight="1">
      <c r="A28" s="84" t="s">
        <v>20</v>
      </c>
      <c r="B28" s="85" t="s">
        <v>21</v>
      </c>
      <c r="C28" s="77">
        <v>2052000</v>
      </c>
      <c r="D28" s="118">
        <v>512642.83</v>
      </c>
      <c r="E28" s="7"/>
    </row>
    <row r="29" spans="1:5">
      <c r="A29" s="82" t="s">
        <v>30</v>
      </c>
      <c r="B29" s="83" t="s">
        <v>39</v>
      </c>
      <c r="C29" s="75">
        <f>C30</f>
        <v>60000</v>
      </c>
      <c r="D29" s="138">
        <f>D30</f>
        <v>60000</v>
      </c>
      <c r="E29" s="7"/>
    </row>
    <row r="30" spans="1:5" ht="17.25" customHeight="1">
      <c r="A30" s="84" t="s">
        <v>29</v>
      </c>
      <c r="B30" s="76" t="s">
        <v>31</v>
      </c>
      <c r="C30" s="77">
        <v>60000</v>
      </c>
      <c r="D30" s="118">
        <v>60000</v>
      </c>
      <c r="E30" s="7"/>
    </row>
    <row r="31" spans="1:5" ht="25.5" customHeight="1">
      <c r="A31" s="82" t="s">
        <v>32</v>
      </c>
      <c r="B31" s="139" t="s">
        <v>40</v>
      </c>
      <c r="C31" s="75">
        <f>C32</f>
        <v>877101.88</v>
      </c>
      <c r="D31" s="138">
        <f>D32</f>
        <v>450000</v>
      </c>
      <c r="E31" s="7"/>
    </row>
    <row r="32" spans="1:5" ht="17.25" customHeight="1">
      <c r="A32" s="84" t="s">
        <v>34</v>
      </c>
      <c r="B32" s="85" t="s">
        <v>33</v>
      </c>
      <c r="C32" s="77">
        <v>877101.88</v>
      </c>
      <c r="D32" s="118">
        <v>450000</v>
      </c>
      <c r="E32" s="7"/>
    </row>
    <row r="33" spans="1:5" ht="3" hidden="1" customHeight="1">
      <c r="A33" s="82" t="s">
        <v>43</v>
      </c>
      <c r="B33" s="83" t="s">
        <v>45</v>
      </c>
      <c r="C33" s="75" t="e">
        <f>C34</f>
        <v>#REF!</v>
      </c>
      <c r="D33" s="118"/>
      <c r="E33" s="7"/>
    </row>
    <row r="34" spans="1:5" ht="18" hidden="1" customHeight="1">
      <c r="A34" s="84" t="s">
        <v>44</v>
      </c>
      <c r="B34" s="85" t="s">
        <v>42</v>
      </c>
      <c r="C34" s="77" t="e">
        <f>#REF!</f>
        <v>#REF!</v>
      </c>
      <c r="D34" s="118"/>
      <c r="E34" s="7"/>
    </row>
    <row r="35" spans="1:5" ht="18" customHeight="1">
      <c r="A35" s="82" t="s">
        <v>43</v>
      </c>
      <c r="B35" s="140" t="s">
        <v>45</v>
      </c>
      <c r="C35" s="75">
        <f>C37+C36</f>
        <v>1608088.86</v>
      </c>
      <c r="D35" s="138">
        <f>D37+D36</f>
        <v>1763497.56</v>
      </c>
      <c r="E35" s="7"/>
    </row>
    <row r="36" spans="1:5" ht="18" customHeight="1">
      <c r="A36" s="84" t="s">
        <v>169</v>
      </c>
      <c r="B36" s="25" t="s">
        <v>170</v>
      </c>
      <c r="C36" s="77">
        <v>26844.36</v>
      </c>
      <c r="D36" s="118">
        <v>26844.36</v>
      </c>
      <c r="E36" s="7"/>
    </row>
    <row r="37" spans="1:5" ht="18" customHeight="1">
      <c r="A37" s="84" t="s">
        <v>44</v>
      </c>
      <c r="B37" s="107" t="s">
        <v>42</v>
      </c>
      <c r="C37" s="77">
        <v>1581244.5</v>
      </c>
      <c r="D37" s="118">
        <v>1736653.2</v>
      </c>
      <c r="E37" s="7"/>
    </row>
    <row r="38" spans="1:5">
      <c r="A38" s="82" t="s">
        <v>36</v>
      </c>
      <c r="B38" s="83" t="s">
        <v>41</v>
      </c>
      <c r="C38" s="75">
        <f>C39</f>
        <v>80000</v>
      </c>
      <c r="D38" s="138">
        <f>D39</f>
        <v>50000</v>
      </c>
      <c r="E38" s="7"/>
    </row>
    <row r="39" spans="1:5" ht="17.25" customHeight="1">
      <c r="A39" s="84" t="s">
        <v>37</v>
      </c>
      <c r="B39" s="137" t="s">
        <v>35</v>
      </c>
      <c r="C39" s="77">
        <v>80000</v>
      </c>
      <c r="D39" s="118">
        <v>50000</v>
      </c>
      <c r="E39" s="7"/>
    </row>
    <row r="40" spans="1:5" ht="17.25" customHeight="1">
      <c r="A40" s="373" t="s">
        <v>52</v>
      </c>
      <c r="B40" s="374"/>
      <c r="C40" s="87">
        <f>C14+C20+C23+C26+C29+C31+C38+C35+C18</f>
        <v>20935816.999999996</v>
      </c>
      <c r="D40" s="87">
        <f>D14+D20+D23+D26+D29+D31+D38+D35+D18</f>
        <v>18901118.999999996</v>
      </c>
      <c r="E40" s="89"/>
    </row>
    <row r="41" spans="1:5" ht="18.75" customHeight="1">
      <c r="A41" s="376" t="s">
        <v>147</v>
      </c>
      <c r="B41" s="377"/>
      <c r="C41" s="141">
        <v>275800</v>
      </c>
      <c r="D41" s="141">
        <v>565100</v>
      </c>
    </row>
    <row r="42" spans="1:5" ht="19.5" customHeight="1">
      <c r="A42" s="378" t="s">
        <v>146</v>
      </c>
      <c r="B42" s="379"/>
      <c r="C42" s="141">
        <f>C40+C41</f>
        <v>21211616.999999996</v>
      </c>
      <c r="D42" s="141">
        <f>D40+D41</f>
        <v>19466218.999999996</v>
      </c>
    </row>
  </sheetData>
  <mergeCells count="14">
    <mergeCell ref="A41:B41"/>
    <mergeCell ref="A42:B42"/>
    <mergeCell ref="A9:C9"/>
    <mergeCell ref="A10:C10"/>
    <mergeCell ref="C12:C13"/>
    <mergeCell ref="D12:D13"/>
    <mergeCell ref="E12:E13"/>
    <mergeCell ref="A40:B40"/>
    <mergeCell ref="B1:D1"/>
    <mergeCell ref="B2:D2"/>
    <mergeCell ref="B3:D3"/>
    <mergeCell ref="B4:D4"/>
    <mergeCell ref="B5:D5"/>
    <mergeCell ref="A7:C7"/>
  </mergeCells>
  <pageMargins left="0.78740157480314965" right="0" top="0.59055118110236227" bottom="0.19685039370078741" header="0.51181102362204722" footer="0.51181102362204722"/>
  <pageSetup paperSize="9" scale="94" orientation="portrait" horizontalDpi="1200" verticalDpi="12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1"/>
  <sheetViews>
    <sheetView workbookViewId="0">
      <selection activeCell="B5" sqref="B5:E5"/>
    </sheetView>
  </sheetViews>
  <sheetFormatPr defaultRowHeight="16.5"/>
  <cols>
    <col min="1" max="1" width="10.42578125" style="2" customWidth="1"/>
    <col min="2" max="2" width="54.85546875" style="2" customWidth="1"/>
    <col min="3" max="3" width="21.5703125" style="2" customWidth="1"/>
    <col min="4" max="4" width="1.140625" style="2" hidden="1" customWidth="1"/>
    <col min="5" max="5" width="2.28515625" style="2" hidden="1" customWidth="1"/>
    <col min="6" max="16384" width="9.140625" style="2"/>
  </cols>
  <sheetData>
    <row r="1" spans="1:8">
      <c r="A1" s="194" t="s">
        <v>155</v>
      </c>
      <c r="B1" s="367" t="s">
        <v>15</v>
      </c>
      <c r="C1" s="367"/>
      <c r="D1" s="367"/>
      <c r="E1" s="367"/>
      <c r="F1" s="367"/>
      <c r="G1" s="367"/>
      <c r="H1" s="375"/>
    </row>
    <row r="2" spans="1:8">
      <c r="B2" s="367" t="s">
        <v>12</v>
      </c>
      <c r="C2" s="375"/>
      <c r="D2" s="375"/>
      <c r="E2" s="375"/>
      <c r="F2" s="367"/>
      <c r="G2" s="367"/>
      <c r="H2" s="375"/>
    </row>
    <row r="3" spans="1:8">
      <c r="B3" s="367" t="s">
        <v>17</v>
      </c>
      <c r="C3" s="375"/>
      <c r="D3" s="375"/>
      <c r="E3" s="375"/>
      <c r="F3" s="367"/>
      <c r="G3" s="367"/>
      <c r="H3" s="375"/>
    </row>
    <row r="4" spans="1:8">
      <c r="B4" s="367" t="s">
        <v>362</v>
      </c>
      <c r="C4" s="375"/>
      <c r="D4" s="375"/>
      <c r="E4" s="375"/>
      <c r="F4" s="367"/>
      <c r="G4" s="367"/>
      <c r="H4" s="375"/>
    </row>
    <row r="5" spans="1:8">
      <c r="B5" s="367" t="s">
        <v>453</v>
      </c>
      <c r="C5" s="375"/>
      <c r="D5" s="375"/>
      <c r="E5" s="375"/>
      <c r="F5" s="367"/>
      <c r="G5" s="367"/>
      <c r="H5" s="375"/>
    </row>
    <row r="7" spans="1:8" ht="30.75" customHeight="1">
      <c r="A7" s="381" t="s">
        <v>368</v>
      </c>
      <c r="B7" s="381"/>
      <c r="C7" s="381"/>
      <c r="D7" s="381"/>
      <c r="E7" s="381"/>
    </row>
    <row r="9" spans="1:8" ht="36" customHeight="1">
      <c r="A9" s="13" t="s">
        <v>134</v>
      </c>
      <c r="B9" s="3" t="s">
        <v>133</v>
      </c>
      <c r="C9" s="3" t="s">
        <v>317</v>
      </c>
    </row>
    <row r="10" spans="1:8" ht="27" customHeight="1">
      <c r="A10" s="13">
        <v>850</v>
      </c>
      <c r="B10" s="13" t="s">
        <v>132</v>
      </c>
      <c r="C10" s="98">
        <f>'[1]2'!C41</f>
        <v>43423320.719999999</v>
      </c>
    </row>
    <row r="11" spans="1:8" ht="21.75" customHeight="1">
      <c r="A11" s="380" t="s">
        <v>52</v>
      </c>
      <c r="B11" s="380"/>
      <c r="C11" s="99">
        <f>C10</f>
        <v>43423320.719999999</v>
      </c>
    </row>
  </sheetData>
  <mergeCells count="12">
    <mergeCell ref="A11:B11"/>
    <mergeCell ref="B1:E1"/>
    <mergeCell ref="F1:H1"/>
    <mergeCell ref="B2:E2"/>
    <mergeCell ref="F2:H2"/>
    <mergeCell ref="B3:E3"/>
    <mergeCell ref="F3:H3"/>
    <mergeCell ref="B4:E4"/>
    <mergeCell ref="F4:H4"/>
    <mergeCell ref="B5:E5"/>
    <mergeCell ref="F5:H5"/>
    <mergeCell ref="A7:E7"/>
  </mergeCells>
  <pageMargins left="0.70866141732283461" right="0.70866141732283461" top="0.74803149606299213" bottom="0.74803149606299213" header="0.31496062992125984" footer="0.31496062992125984"/>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1"/>
  <sheetViews>
    <sheetView workbookViewId="0">
      <selection activeCell="B5" sqref="B5:E5"/>
    </sheetView>
  </sheetViews>
  <sheetFormatPr defaultRowHeight="12.75"/>
  <cols>
    <col min="1" max="1" width="10.5703125" customWidth="1"/>
    <col min="2" max="2" width="50.140625" customWidth="1"/>
    <col min="3" max="3" width="13.85546875" customWidth="1"/>
    <col min="4" max="4" width="11.85546875" customWidth="1"/>
    <col min="5" max="5" width="9.140625" hidden="1" customWidth="1"/>
  </cols>
  <sheetData>
    <row r="1" spans="1:8" ht="15">
      <c r="A1" s="195" t="s">
        <v>155</v>
      </c>
      <c r="B1" s="383" t="s">
        <v>149</v>
      </c>
      <c r="C1" s="384"/>
      <c r="D1" s="384"/>
      <c r="E1" s="332"/>
      <c r="F1" s="383"/>
      <c r="G1" s="383"/>
      <c r="H1" s="384"/>
    </row>
    <row r="2" spans="1:8" ht="15">
      <c r="B2" s="383" t="s">
        <v>12</v>
      </c>
      <c r="C2" s="384"/>
      <c r="D2" s="384"/>
      <c r="E2" s="384"/>
      <c r="F2" s="383"/>
      <c r="G2" s="383"/>
      <c r="H2" s="384"/>
    </row>
    <row r="3" spans="1:8" ht="15">
      <c r="B3" s="383" t="s">
        <v>17</v>
      </c>
      <c r="C3" s="384"/>
      <c r="D3" s="384"/>
      <c r="E3" s="384"/>
      <c r="F3" s="383"/>
      <c r="G3" s="383"/>
      <c r="H3" s="384"/>
    </row>
    <row r="4" spans="1:8" ht="15">
      <c r="B4" s="383" t="s">
        <v>362</v>
      </c>
      <c r="C4" s="384"/>
      <c r="D4" s="384"/>
      <c r="E4" s="384"/>
      <c r="F4" s="383"/>
      <c r="G4" s="383"/>
      <c r="H4" s="384"/>
    </row>
    <row r="5" spans="1:8">
      <c r="B5" s="385" t="s">
        <v>454</v>
      </c>
      <c r="C5" s="384"/>
      <c r="D5" s="384"/>
      <c r="E5" s="384"/>
      <c r="F5" s="385"/>
      <c r="G5" s="385"/>
      <c r="H5" s="384"/>
    </row>
    <row r="7" spans="1:8" ht="33" customHeight="1">
      <c r="A7" s="386" t="s">
        <v>377</v>
      </c>
      <c r="B7" s="386"/>
      <c r="C7" s="386"/>
      <c r="D7" s="386"/>
      <c r="E7" s="386"/>
    </row>
    <row r="9" spans="1:8" ht="36" customHeight="1">
      <c r="A9" s="105" t="s">
        <v>134</v>
      </c>
      <c r="B9" s="106" t="s">
        <v>133</v>
      </c>
      <c r="C9" s="106" t="s">
        <v>326</v>
      </c>
      <c r="D9" s="106" t="s">
        <v>378</v>
      </c>
    </row>
    <row r="10" spans="1:8" ht="27" customHeight="1">
      <c r="A10" s="105">
        <v>850</v>
      </c>
      <c r="B10" s="104" t="s">
        <v>132</v>
      </c>
      <c r="C10" s="189">
        <f>'[2]по разд 21-22'!C42</f>
        <v>21211616.999999996</v>
      </c>
      <c r="D10" s="189">
        <f>'[2]по разд 21-22'!D42</f>
        <v>19466218.999999996</v>
      </c>
    </row>
    <row r="11" spans="1:8" ht="21.75" customHeight="1">
      <c r="A11" s="382" t="s">
        <v>52</v>
      </c>
      <c r="B11" s="382"/>
      <c r="C11" s="190">
        <f>C10</f>
        <v>21211616.999999996</v>
      </c>
      <c r="D11" s="190">
        <f>D10</f>
        <v>19466218.999999996</v>
      </c>
    </row>
  </sheetData>
  <mergeCells count="12">
    <mergeCell ref="A11:B11"/>
    <mergeCell ref="B1:D1"/>
    <mergeCell ref="F1:H1"/>
    <mergeCell ref="B2:E2"/>
    <mergeCell ref="F2:H2"/>
    <mergeCell ref="B3:E3"/>
    <mergeCell ref="F3:H3"/>
    <mergeCell ref="B4:E4"/>
    <mergeCell ref="F4:H4"/>
    <mergeCell ref="B5:E5"/>
    <mergeCell ref="F5:H5"/>
    <mergeCell ref="A7:E7"/>
  </mergeCells>
  <pageMargins left="0.70866141732283461" right="0.70866141732283461" top="0.74803149606299213" bottom="0.74803149606299213" header="0.31496062992125984" footer="0.31496062992125984"/>
  <pageSetup paperSize="9"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38"/>
  <sheetViews>
    <sheetView zoomScale="82" zoomScaleNormal="82" workbookViewId="0">
      <pane ySplit="11" topLeftCell="A152" activePane="bottomLeft" state="frozen"/>
      <selection pane="bottomLeft" activeCell="B101" sqref="B101"/>
    </sheetView>
  </sheetViews>
  <sheetFormatPr defaultRowHeight="16.5"/>
  <cols>
    <col min="1" max="1" width="45.28515625" style="2" customWidth="1"/>
    <col min="2" max="2" width="13.28515625" style="2" customWidth="1"/>
    <col min="3" max="3" width="8.5703125" style="2" customWidth="1"/>
    <col min="4" max="4" width="11.28515625" style="115" customWidth="1"/>
    <col min="5" max="5" width="10" style="28" customWidth="1"/>
    <col min="6" max="6" width="7.28515625" style="28" customWidth="1"/>
    <col min="7" max="7" width="4.85546875" style="28" customWidth="1"/>
    <col min="8" max="8" width="3.42578125" style="28" customWidth="1"/>
    <col min="9" max="9" width="4.140625" style="2" customWidth="1"/>
    <col min="10" max="10" width="3.42578125" style="2" customWidth="1"/>
    <col min="11" max="16384" width="9.140625" style="2"/>
  </cols>
  <sheetData>
    <row r="1" spans="1:8">
      <c r="C1" s="367" t="s">
        <v>150</v>
      </c>
      <c r="D1" s="367"/>
    </row>
    <row r="2" spans="1:8">
      <c r="A2" s="367" t="s">
        <v>12</v>
      </c>
      <c r="B2" s="367"/>
      <c r="C2" s="367"/>
      <c r="D2" s="367"/>
    </row>
    <row r="3" spans="1:8">
      <c r="A3" s="367" t="s">
        <v>17</v>
      </c>
      <c r="B3" s="367"/>
      <c r="C3" s="367"/>
      <c r="D3" s="367"/>
    </row>
    <row r="4" spans="1:8">
      <c r="A4" s="367" t="s">
        <v>362</v>
      </c>
      <c r="B4" s="367"/>
      <c r="C4" s="367"/>
      <c r="D4" s="367"/>
    </row>
    <row r="5" spans="1:8">
      <c r="A5" s="367"/>
      <c r="B5" s="367"/>
      <c r="C5" s="367" t="s">
        <v>453</v>
      </c>
      <c r="D5" s="367"/>
    </row>
    <row r="6" spans="1:8" ht="7.5" customHeight="1">
      <c r="A6" s="194"/>
    </row>
    <row r="7" spans="1:8">
      <c r="A7" s="381" t="s">
        <v>376</v>
      </c>
      <c r="B7" s="381"/>
      <c r="C7" s="381"/>
      <c r="D7" s="381"/>
      <c r="E7" s="29"/>
    </row>
    <row r="8" spans="1:8" ht="49.5" customHeight="1">
      <c r="A8" s="388"/>
      <c r="B8" s="388"/>
      <c r="C8" s="388"/>
      <c r="D8" s="388"/>
      <c r="E8" s="30"/>
    </row>
    <row r="9" spans="1:8">
      <c r="A9" s="389"/>
      <c r="B9" s="389"/>
      <c r="C9" s="389"/>
      <c r="D9" s="389"/>
      <c r="E9" s="30"/>
    </row>
    <row r="10" spans="1:8" ht="12.75" customHeight="1">
      <c r="A10" s="390" t="s">
        <v>2</v>
      </c>
      <c r="B10" s="392" t="s">
        <v>53</v>
      </c>
      <c r="C10" s="392" t="s">
        <v>54</v>
      </c>
      <c r="D10" s="394" t="s">
        <v>316</v>
      </c>
      <c r="E10" s="387"/>
    </row>
    <row r="11" spans="1:8" ht="50.25" customHeight="1">
      <c r="A11" s="391"/>
      <c r="B11" s="393"/>
      <c r="C11" s="393"/>
      <c r="D11" s="394"/>
      <c r="E11" s="387"/>
      <c r="F11" s="343"/>
      <c r="G11" s="343"/>
      <c r="H11" s="343"/>
    </row>
    <row r="12" spans="1:8" ht="50.25" customHeight="1">
      <c r="A12" s="150" t="s">
        <v>55</v>
      </c>
      <c r="B12" s="14" t="s">
        <v>171</v>
      </c>
      <c r="C12" s="19"/>
      <c r="D12" s="45">
        <f>D13+D17+D21</f>
        <v>937278.76</v>
      </c>
      <c r="E12" s="31"/>
    </row>
    <row r="13" spans="1:8" ht="72" customHeight="1">
      <c r="A13" s="10" t="s">
        <v>56</v>
      </c>
      <c r="B13" s="15" t="s">
        <v>172</v>
      </c>
      <c r="C13" s="32"/>
      <c r="D13" s="33">
        <f>D15</f>
        <v>580408.4</v>
      </c>
      <c r="E13" s="34"/>
    </row>
    <row r="14" spans="1:8" ht="72.75" customHeight="1">
      <c r="A14" s="11" t="s">
        <v>250</v>
      </c>
      <c r="B14" s="17" t="s">
        <v>184</v>
      </c>
      <c r="C14" s="32"/>
      <c r="D14" s="33">
        <f>D15</f>
        <v>580408.4</v>
      </c>
      <c r="E14" s="34"/>
    </row>
    <row r="15" spans="1:8" ht="93" customHeight="1">
      <c r="A15" s="151" t="s">
        <v>57</v>
      </c>
      <c r="B15" s="17" t="s">
        <v>173</v>
      </c>
      <c r="C15" s="35"/>
      <c r="D15" s="33">
        <f>D16</f>
        <v>580408.4</v>
      </c>
      <c r="E15" s="36"/>
    </row>
    <row r="16" spans="1:8" ht="22.5" customHeight="1">
      <c r="A16" s="152" t="s">
        <v>71</v>
      </c>
      <c r="B16" s="37"/>
      <c r="C16" s="38">
        <v>500</v>
      </c>
      <c r="D16" s="33">
        <v>580408.4</v>
      </c>
      <c r="E16" s="36"/>
    </row>
    <row r="17" spans="1:5" ht="54.75" customHeight="1">
      <c r="A17" s="10" t="s">
        <v>58</v>
      </c>
      <c r="B17" s="15" t="s">
        <v>174</v>
      </c>
      <c r="C17" s="39"/>
      <c r="D17" s="40">
        <f>D19</f>
        <v>296666.83</v>
      </c>
      <c r="E17" s="41"/>
    </row>
    <row r="18" spans="1:5" ht="36" customHeight="1">
      <c r="A18" s="11" t="s">
        <v>251</v>
      </c>
      <c r="B18" s="17" t="s">
        <v>185</v>
      </c>
      <c r="C18" s="39"/>
      <c r="D18" s="40">
        <f>D19</f>
        <v>296666.83</v>
      </c>
      <c r="E18" s="41"/>
    </row>
    <row r="19" spans="1:5" ht="106.5" customHeight="1">
      <c r="A19" s="151" t="s">
        <v>59</v>
      </c>
      <c r="B19" s="18" t="s">
        <v>175</v>
      </c>
      <c r="C19" s="32"/>
      <c r="D19" s="33">
        <f>D20</f>
        <v>296666.83</v>
      </c>
      <c r="E19" s="34"/>
    </row>
    <row r="20" spans="1:5" ht="21" customHeight="1">
      <c r="A20" s="152" t="s">
        <v>71</v>
      </c>
      <c r="B20" s="37"/>
      <c r="C20" s="38">
        <v>500</v>
      </c>
      <c r="D20" s="33">
        <v>296666.83</v>
      </c>
      <c r="E20" s="34"/>
    </row>
    <row r="21" spans="1:5" ht="24.75" customHeight="1">
      <c r="A21" s="10" t="s">
        <v>60</v>
      </c>
      <c r="B21" s="15" t="s">
        <v>176</v>
      </c>
      <c r="C21" s="39"/>
      <c r="D21" s="40">
        <f>D23</f>
        <v>60203.53</v>
      </c>
      <c r="E21" s="36"/>
    </row>
    <row r="22" spans="1:5" ht="101.25" customHeight="1">
      <c r="A22" s="11" t="s">
        <v>252</v>
      </c>
      <c r="B22" s="17" t="s">
        <v>186</v>
      </c>
      <c r="C22" s="39"/>
      <c r="D22" s="40">
        <f>D23</f>
        <v>60203.53</v>
      </c>
      <c r="E22" s="36"/>
    </row>
    <row r="23" spans="1:5" ht="69" customHeight="1">
      <c r="A23" s="151" t="s">
        <v>61</v>
      </c>
      <c r="B23" s="18" t="s">
        <v>177</v>
      </c>
      <c r="C23" s="42"/>
      <c r="D23" s="40">
        <f>D24</f>
        <v>60203.53</v>
      </c>
      <c r="E23" s="41"/>
    </row>
    <row r="24" spans="1:5" ht="25.5" customHeight="1">
      <c r="A24" s="152" t="s">
        <v>71</v>
      </c>
      <c r="B24" s="37"/>
      <c r="C24" s="38">
        <v>500</v>
      </c>
      <c r="D24" s="40">
        <v>60203.53</v>
      </c>
      <c r="E24" s="41"/>
    </row>
    <row r="25" spans="1:5" ht="45.75" customHeight="1">
      <c r="A25" s="150" t="s">
        <v>62</v>
      </c>
      <c r="B25" s="14" t="s">
        <v>178</v>
      </c>
      <c r="C25" s="42"/>
      <c r="D25" s="40">
        <f>D26</f>
        <v>82851.72</v>
      </c>
      <c r="E25" s="41"/>
    </row>
    <row r="26" spans="1:5" ht="50.25" customHeight="1">
      <c r="A26" s="10" t="s">
        <v>63</v>
      </c>
      <c r="B26" s="15" t="s">
        <v>179</v>
      </c>
      <c r="C26" s="39"/>
      <c r="D26" s="40">
        <f>D28</f>
        <v>82851.72</v>
      </c>
      <c r="E26" s="41"/>
    </row>
    <row r="27" spans="1:5" ht="42.75" customHeight="1">
      <c r="A27" s="11" t="s">
        <v>253</v>
      </c>
      <c r="B27" s="17" t="s">
        <v>187</v>
      </c>
      <c r="C27" s="39"/>
      <c r="D27" s="40">
        <f>D28</f>
        <v>82851.72</v>
      </c>
      <c r="E27" s="41"/>
    </row>
    <row r="28" spans="1:5" ht="86.25" customHeight="1">
      <c r="A28" s="151" t="s">
        <v>64</v>
      </c>
      <c r="B28" s="18" t="s">
        <v>180</v>
      </c>
      <c r="C28" s="42"/>
      <c r="D28" s="40">
        <f>D29</f>
        <v>82851.72</v>
      </c>
      <c r="E28" s="41"/>
    </row>
    <row r="29" spans="1:5" ht="25.5" customHeight="1">
      <c r="A29" s="152" t="s">
        <v>71</v>
      </c>
      <c r="B29" s="37"/>
      <c r="C29" s="38">
        <v>500</v>
      </c>
      <c r="D29" s="40">
        <v>82851.72</v>
      </c>
      <c r="E29" s="41"/>
    </row>
    <row r="30" spans="1:5" ht="57.75" customHeight="1">
      <c r="A30" s="150" t="s">
        <v>65</v>
      </c>
      <c r="B30" s="14" t="s">
        <v>181</v>
      </c>
      <c r="C30" s="42"/>
      <c r="D30" s="33">
        <f>D31</f>
        <v>158147.01999999999</v>
      </c>
      <c r="E30" s="41"/>
    </row>
    <row r="31" spans="1:5" ht="111" customHeight="1">
      <c r="A31" s="154" t="s">
        <v>445</v>
      </c>
      <c r="B31" s="19" t="s">
        <v>183</v>
      </c>
      <c r="C31" s="19"/>
      <c r="D31" s="45">
        <f>D32+D35</f>
        <v>158147.01999999999</v>
      </c>
      <c r="E31" s="46"/>
    </row>
    <row r="32" spans="1:5" ht="58.5" customHeight="1">
      <c r="A32" s="155" t="s">
        <v>188</v>
      </c>
      <c r="B32" s="18" t="s">
        <v>189</v>
      </c>
      <c r="C32" s="19"/>
      <c r="D32" s="45">
        <f>D33</f>
        <v>156147.01999999999</v>
      </c>
      <c r="E32" s="46"/>
    </row>
    <row r="33" spans="1:5" ht="49.5" customHeight="1">
      <c r="A33" s="11" t="s">
        <v>247</v>
      </c>
      <c r="B33" s="17" t="s">
        <v>182</v>
      </c>
      <c r="C33" s="43"/>
      <c r="D33" s="44">
        <f>D34</f>
        <v>156147.01999999999</v>
      </c>
      <c r="E33" s="36"/>
    </row>
    <row r="34" spans="1:5" ht="25.5" customHeight="1">
      <c r="A34" s="156" t="s">
        <v>73</v>
      </c>
      <c r="B34" s="23"/>
      <c r="C34" s="38">
        <v>200</v>
      </c>
      <c r="D34" s="48">
        <v>156147.01999999999</v>
      </c>
      <c r="E34" s="36"/>
    </row>
    <row r="35" spans="1:5" ht="49.5" customHeight="1">
      <c r="A35" s="11" t="s">
        <v>341</v>
      </c>
      <c r="B35" s="17" t="s">
        <v>342</v>
      </c>
      <c r="C35" s="43"/>
      <c r="D35" s="44">
        <f>D36</f>
        <v>2000</v>
      </c>
      <c r="E35" s="36"/>
    </row>
    <row r="36" spans="1:5" ht="25.5" customHeight="1">
      <c r="A36" s="156" t="s">
        <v>73</v>
      </c>
      <c r="B36" s="23"/>
      <c r="C36" s="38">
        <v>200</v>
      </c>
      <c r="D36" s="48">
        <v>2000</v>
      </c>
      <c r="E36" s="36"/>
    </row>
    <row r="37" spans="1:5" ht="60" customHeight="1">
      <c r="A37" s="157" t="s">
        <v>100</v>
      </c>
      <c r="B37" s="20" t="s">
        <v>190</v>
      </c>
      <c r="C37" s="42"/>
      <c r="D37" s="33">
        <f>D38</f>
        <v>554000</v>
      </c>
      <c r="E37" s="41"/>
    </row>
    <row r="38" spans="1:5" ht="68.25" customHeight="1">
      <c r="A38" s="158" t="s">
        <v>67</v>
      </c>
      <c r="B38" s="21" t="s">
        <v>191</v>
      </c>
      <c r="C38" s="42"/>
      <c r="D38" s="40">
        <f>D42+D45+D40</f>
        <v>554000</v>
      </c>
      <c r="E38" s="34"/>
    </row>
    <row r="39" spans="1:5" ht="66" customHeight="1">
      <c r="A39" s="159" t="s">
        <v>329</v>
      </c>
      <c r="B39" s="22" t="s">
        <v>330</v>
      </c>
      <c r="C39" s="42"/>
      <c r="D39" s="40">
        <f>D40</f>
        <v>100000</v>
      </c>
      <c r="E39" s="36"/>
    </row>
    <row r="40" spans="1:5" ht="37.5" customHeight="1">
      <c r="A40" s="159" t="s">
        <v>259</v>
      </c>
      <c r="B40" s="22" t="s">
        <v>331</v>
      </c>
      <c r="C40" s="42"/>
      <c r="D40" s="40">
        <f>D41</f>
        <v>100000</v>
      </c>
      <c r="E40" s="36"/>
    </row>
    <row r="41" spans="1:5" ht="32.25" customHeight="1">
      <c r="A41" s="156" t="s">
        <v>72</v>
      </c>
      <c r="B41" s="21"/>
      <c r="C41" s="42" t="s">
        <v>165</v>
      </c>
      <c r="D41" s="40">
        <v>100000</v>
      </c>
      <c r="E41" s="36"/>
    </row>
    <row r="42" spans="1:5" ht="93" customHeight="1">
      <c r="A42" s="151" t="s">
        <v>192</v>
      </c>
      <c r="B42" s="133" t="s">
        <v>193</v>
      </c>
      <c r="C42" s="47"/>
      <c r="D42" s="49">
        <f>D43</f>
        <v>80000</v>
      </c>
      <c r="E42" s="36"/>
    </row>
    <row r="43" spans="1:5" ht="43.5" customHeight="1">
      <c r="A43" s="151" t="s">
        <v>259</v>
      </c>
      <c r="B43" s="133" t="s">
        <v>196</v>
      </c>
      <c r="C43" s="47"/>
      <c r="D43" s="49">
        <f>D44</f>
        <v>80000</v>
      </c>
      <c r="E43" s="36"/>
    </row>
    <row r="44" spans="1:5" ht="41.25" customHeight="1">
      <c r="A44" s="156" t="s">
        <v>72</v>
      </c>
      <c r="B44" s="133"/>
      <c r="C44" s="47">
        <v>200</v>
      </c>
      <c r="D44" s="49">
        <v>80000</v>
      </c>
      <c r="E44" s="36"/>
    </row>
    <row r="45" spans="1:5" ht="98.25" customHeight="1">
      <c r="A45" s="151" t="s">
        <v>194</v>
      </c>
      <c r="B45" s="133" t="s">
        <v>195</v>
      </c>
      <c r="C45" s="47"/>
      <c r="D45" s="49">
        <f>D46</f>
        <v>374000</v>
      </c>
      <c r="E45" s="36"/>
    </row>
    <row r="46" spans="1:5" ht="49.5" customHeight="1">
      <c r="A46" s="151" t="s">
        <v>259</v>
      </c>
      <c r="B46" s="133" t="s">
        <v>197</v>
      </c>
      <c r="C46" s="47"/>
      <c r="D46" s="49">
        <f>D47</f>
        <v>374000</v>
      </c>
      <c r="E46" s="36"/>
    </row>
    <row r="47" spans="1:5" ht="49.5" customHeight="1">
      <c r="A47" s="156" t="s">
        <v>72</v>
      </c>
      <c r="B47" s="133"/>
      <c r="C47" s="47">
        <v>200</v>
      </c>
      <c r="D47" s="49">
        <v>374000</v>
      </c>
      <c r="E47" s="36"/>
    </row>
    <row r="48" spans="1:5" ht="49.5" customHeight="1">
      <c r="A48" s="150" t="s">
        <v>68</v>
      </c>
      <c r="B48" s="14" t="s">
        <v>198</v>
      </c>
      <c r="C48" s="43"/>
      <c r="D48" s="44">
        <f>D49+D50+D56</f>
        <v>1579011.86</v>
      </c>
      <c r="E48" s="36"/>
    </row>
    <row r="49" spans="1:10" ht="82.5" customHeight="1">
      <c r="A49" s="153" t="s">
        <v>69</v>
      </c>
      <c r="B49" s="15" t="s">
        <v>199</v>
      </c>
      <c r="C49" s="39"/>
      <c r="D49" s="33">
        <v>0</v>
      </c>
      <c r="E49" s="36"/>
    </row>
    <row r="50" spans="1:10" ht="81" customHeight="1">
      <c r="A50" s="153" t="s">
        <v>70</v>
      </c>
      <c r="B50" s="15" t="s">
        <v>200</v>
      </c>
      <c r="C50" s="42"/>
      <c r="D50" s="40">
        <f>D51+D54</f>
        <v>34499.86</v>
      </c>
      <c r="E50" s="36"/>
    </row>
    <row r="51" spans="1:10" ht="107.25" customHeight="1">
      <c r="A51" s="160" t="s">
        <v>254</v>
      </c>
      <c r="B51" s="17" t="s">
        <v>203</v>
      </c>
      <c r="C51" s="42"/>
      <c r="D51" s="40">
        <f>D52</f>
        <v>10349.86</v>
      </c>
      <c r="E51" s="36"/>
    </row>
    <row r="52" spans="1:10" ht="90" customHeight="1">
      <c r="A52" s="160" t="s">
        <v>446</v>
      </c>
      <c r="B52" s="17" t="s">
        <v>332</v>
      </c>
      <c r="C52" s="42"/>
      <c r="D52" s="40">
        <f>D53</f>
        <v>10349.86</v>
      </c>
      <c r="E52" s="36"/>
    </row>
    <row r="53" spans="1:10" ht="42" customHeight="1">
      <c r="A53" s="161" t="s">
        <v>201</v>
      </c>
      <c r="B53" s="15"/>
      <c r="C53" s="42" t="s">
        <v>202</v>
      </c>
      <c r="D53" s="40">
        <v>10349.86</v>
      </c>
      <c r="E53" s="36"/>
    </row>
    <row r="54" spans="1:10" s="28" customFormat="1" ht="75" customHeight="1">
      <c r="A54" s="160" t="s">
        <v>401</v>
      </c>
      <c r="B54" s="17" t="s">
        <v>402</v>
      </c>
      <c r="C54" s="42"/>
      <c r="D54" s="40">
        <f>D55</f>
        <v>24150</v>
      </c>
      <c r="E54" s="36"/>
      <c r="I54" s="2"/>
      <c r="J54" s="2"/>
    </row>
    <row r="55" spans="1:10" s="28" customFormat="1" ht="42" customHeight="1">
      <c r="A55" s="161" t="s">
        <v>201</v>
      </c>
      <c r="B55" s="15"/>
      <c r="C55" s="42" t="s">
        <v>202</v>
      </c>
      <c r="D55" s="40">
        <v>24150</v>
      </c>
      <c r="E55" s="36"/>
      <c r="I55" s="2"/>
      <c r="J55" s="2"/>
    </row>
    <row r="56" spans="1:10" ht="60" customHeight="1">
      <c r="A56" s="162" t="s">
        <v>204</v>
      </c>
      <c r="B56" s="142" t="s">
        <v>205</v>
      </c>
      <c r="C56" s="38"/>
      <c r="D56" s="44">
        <f>D57</f>
        <v>1544512</v>
      </c>
      <c r="E56" s="34"/>
    </row>
    <row r="57" spans="1:10" ht="99" customHeight="1">
      <c r="A57" s="163" t="s">
        <v>255</v>
      </c>
      <c r="B57" s="1" t="s">
        <v>206</v>
      </c>
      <c r="C57" s="38"/>
      <c r="D57" s="44">
        <f>D58</f>
        <v>1544512</v>
      </c>
      <c r="E57" s="34"/>
    </row>
    <row r="58" spans="1:10" ht="64.5" customHeight="1">
      <c r="A58" s="160" t="s">
        <v>447</v>
      </c>
      <c r="B58" s="123" t="s">
        <v>380</v>
      </c>
      <c r="C58" s="38"/>
      <c r="D58" s="44">
        <f>D59</f>
        <v>1544512</v>
      </c>
      <c r="E58" s="34"/>
    </row>
    <row r="59" spans="1:10" ht="54.75" customHeight="1">
      <c r="A59" s="152" t="s">
        <v>201</v>
      </c>
      <c r="B59" s="37"/>
      <c r="C59" s="38">
        <v>300</v>
      </c>
      <c r="D59" s="44">
        <v>1544512</v>
      </c>
      <c r="E59" s="34"/>
    </row>
    <row r="60" spans="1:10" ht="54.75" customHeight="1">
      <c r="A60" s="150" t="s">
        <v>74</v>
      </c>
      <c r="B60" s="14" t="s">
        <v>207</v>
      </c>
      <c r="C60" s="51"/>
      <c r="D60" s="44">
        <f>D61</f>
        <v>14358135.810000001</v>
      </c>
      <c r="E60" s="34"/>
    </row>
    <row r="61" spans="1:10" ht="57.75" customHeight="1">
      <c r="A61" s="10" t="s">
        <v>75</v>
      </c>
      <c r="B61" s="15" t="s">
        <v>208</v>
      </c>
      <c r="C61" s="51"/>
      <c r="D61" s="44">
        <f>D62+D69</f>
        <v>14358135.810000001</v>
      </c>
      <c r="E61" s="34"/>
    </row>
    <row r="62" spans="1:10" ht="71.25" customHeight="1">
      <c r="A62" s="11" t="s">
        <v>382</v>
      </c>
      <c r="B62" s="17" t="s">
        <v>210</v>
      </c>
      <c r="C62" s="51"/>
      <c r="D62" s="44">
        <f>D63+D65+D67</f>
        <v>10338652.810000001</v>
      </c>
      <c r="E62" s="34"/>
    </row>
    <row r="63" spans="1:10" ht="67.5" customHeight="1">
      <c r="A63" s="11" t="s">
        <v>385</v>
      </c>
      <c r="B63" s="17" t="s">
        <v>384</v>
      </c>
      <c r="C63" s="51"/>
      <c r="D63" s="44">
        <f>D64</f>
        <v>309281</v>
      </c>
      <c r="E63" s="34"/>
    </row>
    <row r="64" spans="1:10" ht="39.75" customHeight="1">
      <c r="A64" s="156" t="s">
        <v>72</v>
      </c>
      <c r="B64" s="37"/>
      <c r="C64" s="38">
        <v>200</v>
      </c>
      <c r="D64" s="44">
        <v>309281</v>
      </c>
      <c r="E64" s="34"/>
    </row>
    <row r="65" spans="1:10" ht="70.5" customHeight="1">
      <c r="A65" s="11" t="s">
        <v>386</v>
      </c>
      <c r="B65" s="17" t="s">
        <v>212</v>
      </c>
      <c r="C65" s="144"/>
      <c r="D65" s="44">
        <f>D66</f>
        <v>4153032.81</v>
      </c>
      <c r="E65" s="34"/>
    </row>
    <row r="66" spans="1:10" ht="33" customHeight="1">
      <c r="A66" s="164" t="s">
        <v>72</v>
      </c>
      <c r="B66" s="143"/>
      <c r="C66" s="144" t="s">
        <v>165</v>
      </c>
      <c r="D66" s="48">
        <v>4153032.81</v>
      </c>
      <c r="E66" s="34"/>
    </row>
    <row r="67" spans="1:10" s="28" customFormat="1" ht="75.75" customHeight="1">
      <c r="A67" s="156" t="s">
        <v>403</v>
      </c>
      <c r="B67" s="133" t="s">
        <v>404</v>
      </c>
      <c r="C67" s="38"/>
      <c r="D67" s="44">
        <f>D68</f>
        <v>5876339</v>
      </c>
      <c r="E67" s="34"/>
      <c r="I67" s="2"/>
      <c r="J67" s="2"/>
    </row>
    <row r="68" spans="1:10" s="28" customFormat="1" ht="39.75" customHeight="1">
      <c r="A68" s="156" t="s">
        <v>72</v>
      </c>
      <c r="B68" s="37"/>
      <c r="C68" s="38">
        <v>200</v>
      </c>
      <c r="D68" s="44">
        <v>5876339</v>
      </c>
      <c r="E68" s="34"/>
      <c r="I68" s="2"/>
      <c r="J68" s="2"/>
    </row>
    <row r="69" spans="1:10" ht="65.25" customHeight="1">
      <c r="A69" s="11" t="s">
        <v>383</v>
      </c>
      <c r="B69" s="17" t="s">
        <v>211</v>
      </c>
      <c r="C69" s="144"/>
      <c r="D69" s="44">
        <f>D70+D72</f>
        <v>4019483</v>
      </c>
      <c r="E69" s="34"/>
    </row>
    <row r="70" spans="1:10" ht="57" customHeight="1">
      <c r="A70" s="11" t="s">
        <v>209</v>
      </c>
      <c r="B70" s="17" t="s">
        <v>381</v>
      </c>
      <c r="C70" s="51"/>
      <c r="D70" s="44">
        <f>D71</f>
        <v>2499941</v>
      </c>
      <c r="E70" s="34"/>
    </row>
    <row r="71" spans="1:10" ht="48" customHeight="1">
      <c r="A71" s="164" t="s">
        <v>72</v>
      </c>
      <c r="B71" s="143"/>
      <c r="C71" s="144" t="s">
        <v>165</v>
      </c>
      <c r="D71" s="48">
        <v>2499941</v>
      </c>
      <c r="E71" s="34"/>
    </row>
    <row r="72" spans="1:10" s="28" customFormat="1" ht="76.5" customHeight="1">
      <c r="A72" s="151" t="s">
        <v>407</v>
      </c>
      <c r="B72" s="133" t="s">
        <v>408</v>
      </c>
      <c r="C72" s="38"/>
      <c r="D72" s="44">
        <f>D73</f>
        <v>1519542</v>
      </c>
      <c r="E72" s="34"/>
      <c r="I72" s="2"/>
      <c r="J72" s="2"/>
    </row>
    <row r="73" spans="1:10" s="28" customFormat="1" ht="39.75" customHeight="1">
      <c r="A73" s="156" t="s">
        <v>72</v>
      </c>
      <c r="B73" s="37"/>
      <c r="C73" s="38">
        <v>200</v>
      </c>
      <c r="D73" s="44">
        <v>1519542</v>
      </c>
      <c r="E73" s="34"/>
      <c r="I73" s="2"/>
      <c r="J73" s="2"/>
    </row>
    <row r="74" spans="1:10" ht="85.5" customHeight="1">
      <c r="A74" s="157" t="s">
        <v>76</v>
      </c>
      <c r="B74" s="20" t="s">
        <v>213</v>
      </c>
      <c r="C74" s="51"/>
      <c r="D74" s="44">
        <f>D75</f>
        <v>530000</v>
      </c>
      <c r="E74" s="34"/>
    </row>
    <row r="75" spans="1:10" ht="89.25" customHeight="1">
      <c r="A75" s="158" t="s">
        <v>77</v>
      </c>
      <c r="B75" s="21" t="s">
        <v>214</v>
      </c>
      <c r="C75" s="51"/>
      <c r="D75" s="44">
        <f>D77+D80</f>
        <v>530000</v>
      </c>
      <c r="E75" s="34"/>
    </row>
    <row r="76" spans="1:10" ht="52.5" customHeight="1">
      <c r="A76" s="159" t="s">
        <v>256</v>
      </c>
      <c r="B76" s="22" t="s">
        <v>215</v>
      </c>
      <c r="C76" s="51"/>
      <c r="D76" s="44">
        <f>D77</f>
        <v>520000</v>
      </c>
      <c r="E76" s="34"/>
    </row>
    <row r="77" spans="1:10" ht="48.75" customHeight="1">
      <c r="A77" s="11" t="s">
        <v>78</v>
      </c>
      <c r="B77" s="17" t="s">
        <v>216</v>
      </c>
      <c r="C77" s="51"/>
      <c r="D77" s="44">
        <f>D78</f>
        <v>520000</v>
      </c>
      <c r="E77" s="34"/>
    </row>
    <row r="78" spans="1:10" ht="33" customHeight="1">
      <c r="A78" s="156" t="s">
        <v>72</v>
      </c>
      <c r="B78" s="37"/>
      <c r="C78" s="47">
        <v>200</v>
      </c>
      <c r="D78" s="48">
        <v>520000</v>
      </c>
      <c r="E78" s="34"/>
    </row>
    <row r="79" spans="1:10" ht="66.75" customHeight="1">
      <c r="A79" s="151" t="s">
        <v>257</v>
      </c>
      <c r="B79" s="133" t="s">
        <v>217</v>
      </c>
      <c r="C79" s="47"/>
      <c r="D79" s="48">
        <f>D80</f>
        <v>10000</v>
      </c>
      <c r="E79" s="34"/>
    </row>
    <row r="80" spans="1:10" ht="59.25" customHeight="1">
      <c r="A80" s="11" t="s">
        <v>79</v>
      </c>
      <c r="B80" s="17" t="s">
        <v>218</v>
      </c>
      <c r="C80" s="51"/>
      <c r="D80" s="44">
        <f>D81</f>
        <v>10000</v>
      </c>
      <c r="E80" s="34"/>
    </row>
    <row r="81" spans="1:5" ht="41.25" customHeight="1">
      <c r="A81" s="156" t="s">
        <v>72</v>
      </c>
      <c r="B81" s="37"/>
      <c r="C81" s="47">
        <v>200</v>
      </c>
      <c r="D81" s="48">
        <v>10000</v>
      </c>
      <c r="E81" s="34"/>
    </row>
    <row r="82" spans="1:5" ht="61.5" customHeight="1">
      <c r="A82" s="157" t="s">
        <v>80</v>
      </c>
      <c r="B82" s="20" t="s">
        <v>219</v>
      </c>
      <c r="C82" s="51"/>
      <c r="D82" s="44">
        <f>D83</f>
        <v>8825271</v>
      </c>
      <c r="E82" s="34"/>
    </row>
    <row r="83" spans="1:5" ht="60" customHeight="1">
      <c r="A83" s="154" t="s">
        <v>81</v>
      </c>
      <c r="B83" s="19" t="s">
        <v>220</v>
      </c>
      <c r="C83" s="51"/>
      <c r="D83" s="44">
        <f>D84+D87+D90+D93+D96+D99</f>
        <v>8825271</v>
      </c>
      <c r="E83" s="34"/>
    </row>
    <row r="84" spans="1:5" ht="54.75" customHeight="1">
      <c r="A84" s="155" t="s">
        <v>221</v>
      </c>
      <c r="B84" s="18" t="s">
        <v>222</v>
      </c>
      <c r="C84" s="51"/>
      <c r="D84" s="44">
        <f>D85</f>
        <v>1551000</v>
      </c>
      <c r="E84" s="34"/>
    </row>
    <row r="85" spans="1:5" ht="39" customHeight="1">
      <c r="A85" s="159" t="s">
        <v>448</v>
      </c>
      <c r="B85" s="22" t="s">
        <v>223</v>
      </c>
      <c r="C85" s="32"/>
      <c r="D85" s="33">
        <f>D86</f>
        <v>1551000</v>
      </c>
      <c r="E85" s="34"/>
    </row>
    <row r="86" spans="1:5" ht="33.75" customHeight="1">
      <c r="A86" s="156" t="s">
        <v>72</v>
      </c>
      <c r="B86" s="37"/>
      <c r="C86" s="47">
        <v>200</v>
      </c>
      <c r="D86" s="33">
        <v>1551000</v>
      </c>
      <c r="E86" s="34"/>
    </row>
    <row r="87" spans="1:5" ht="51" customHeight="1">
      <c r="A87" s="151" t="s">
        <v>224</v>
      </c>
      <c r="B87" s="133" t="s">
        <v>225</v>
      </c>
      <c r="C87" s="47"/>
      <c r="D87" s="33">
        <f>D88</f>
        <v>50000</v>
      </c>
      <c r="E87" s="34"/>
    </row>
    <row r="88" spans="1:5" ht="23.25" customHeight="1">
      <c r="A88" s="159" t="s">
        <v>84</v>
      </c>
      <c r="B88" s="22" t="s">
        <v>226</v>
      </c>
      <c r="C88" s="32"/>
      <c r="D88" s="33">
        <f>D89</f>
        <v>50000</v>
      </c>
      <c r="E88" s="34"/>
    </row>
    <row r="89" spans="1:5" ht="33" customHeight="1">
      <c r="A89" s="156" t="s">
        <v>72</v>
      </c>
      <c r="B89" s="37"/>
      <c r="C89" s="47">
        <v>200</v>
      </c>
      <c r="D89" s="40">
        <v>50000</v>
      </c>
      <c r="E89" s="34"/>
    </row>
    <row r="90" spans="1:5" ht="34.5" customHeight="1">
      <c r="A90" s="151" t="s">
        <v>449</v>
      </c>
      <c r="B90" s="133" t="s">
        <v>227</v>
      </c>
      <c r="C90" s="47"/>
      <c r="D90" s="33">
        <f>D91</f>
        <v>872000</v>
      </c>
      <c r="E90" s="34"/>
    </row>
    <row r="91" spans="1:5" ht="48.75" customHeight="1">
      <c r="A91" s="159" t="s">
        <v>83</v>
      </c>
      <c r="B91" s="22" t="s">
        <v>230</v>
      </c>
      <c r="C91" s="32"/>
      <c r="D91" s="33">
        <f>D92</f>
        <v>872000</v>
      </c>
      <c r="E91" s="34"/>
    </row>
    <row r="92" spans="1:5" ht="32.25" customHeight="1">
      <c r="A92" s="156" t="s">
        <v>72</v>
      </c>
      <c r="B92" s="37"/>
      <c r="C92" s="47">
        <v>200</v>
      </c>
      <c r="D92" s="40">
        <v>872000</v>
      </c>
      <c r="E92" s="34"/>
    </row>
    <row r="93" spans="1:5" ht="58.5" customHeight="1">
      <c r="A93" s="151" t="s">
        <v>228</v>
      </c>
      <c r="B93" s="133" t="s">
        <v>229</v>
      </c>
      <c r="C93" s="47"/>
      <c r="D93" s="40">
        <f>D94</f>
        <v>2576000</v>
      </c>
      <c r="E93" s="34"/>
    </row>
    <row r="94" spans="1:5" ht="36" customHeight="1">
      <c r="A94" s="159" t="s">
        <v>260</v>
      </c>
      <c r="B94" s="22" t="s">
        <v>231</v>
      </c>
      <c r="C94" s="32"/>
      <c r="D94" s="33">
        <f>D95</f>
        <v>2576000</v>
      </c>
      <c r="E94" s="34"/>
    </row>
    <row r="95" spans="1:5" ht="32.25" customHeight="1">
      <c r="A95" s="156" t="s">
        <v>72</v>
      </c>
      <c r="B95" s="37"/>
      <c r="C95" s="47">
        <v>200</v>
      </c>
      <c r="D95" s="33">
        <v>2576000</v>
      </c>
      <c r="E95" s="34"/>
    </row>
    <row r="96" spans="1:5" ht="50.25" customHeight="1">
      <c r="A96" s="151" t="s">
        <v>232</v>
      </c>
      <c r="B96" s="133" t="s">
        <v>258</v>
      </c>
      <c r="C96" s="47"/>
      <c r="D96" s="33">
        <f>D97</f>
        <v>3700000</v>
      </c>
      <c r="E96" s="34"/>
    </row>
    <row r="97" spans="1:5" ht="42" customHeight="1">
      <c r="A97" s="159" t="s">
        <v>82</v>
      </c>
      <c r="B97" s="22" t="s">
        <v>233</v>
      </c>
      <c r="C97" s="51"/>
      <c r="D97" s="44">
        <f>D98</f>
        <v>3700000</v>
      </c>
      <c r="E97" s="34"/>
    </row>
    <row r="98" spans="1:5" ht="43.5" customHeight="1">
      <c r="A98" s="156" t="s">
        <v>72</v>
      </c>
      <c r="B98" s="37"/>
      <c r="C98" s="47">
        <v>200</v>
      </c>
      <c r="D98" s="48">
        <v>3700000</v>
      </c>
      <c r="E98" s="34"/>
    </row>
    <row r="99" spans="1:5" ht="43.5" customHeight="1">
      <c r="A99" s="151" t="s">
        <v>455</v>
      </c>
      <c r="B99" s="133" t="s">
        <v>456</v>
      </c>
      <c r="C99" s="47"/>
      <c r="D99" s="44">
        <f>D100</f>
        <v>76271</v>
      </c>
      <c r="E99" s="34"/>
    </row>
    <row r="100" spans="1:5" ht="43.5" customHeight="1">
      <c r="A100" s="156" t="s">
        <v>72</v>
      </c>
      <c r="B100" s="37"/>
      <c r="C100" s="47">
        <v>100</v>
      </c>
      <c r="D100" s="48">
        <v>76271</v>
      </c>
      <c r="E100" s="34"/>
    </row>
    <row r="101" spans="1:5" ht="77.25" customHeight="1">
      <c r="A101" s="198" t="s">
        <v>299</v>
      </c>
      <c r="B101" s="24" t="s">
        <v>301</v>
      </c>
      <c r="C101" s="47"/>
      <c r="D101" s="48">
        <f>D102</f>
        <v>350000</v>
      </c>
      <c r="E101" s="34"/>
    </row>
    <row r="102" spans="1:5" ht="51.75" customHeight="1">
      <c r="A102" s="197" t="s">
        <v>300</v>
      </c>
      <c r="B102" s="200" t="s">
        <v>302</v>
      </c>
      <c r="C102" s="47"/>
      <c r="D102" s="48">
        <f>D103+D106</f>
        <v>350000</v>
      </c>
      <c r="E102" s="34"/>
    </row>
    <row r="103" spans="1:5" ht="48" customHeight="1">
      <c r="A103" s="151" t="s">
        <v>303</v>
      </c>
      <c r="B103" s="200" t="s">
        <v>304</v>
      </c>
      <c r="C103" s="47"/>
      <c r="D103" s="48">
        <f>D104</f>
        <v>348000</v>
      </c>
      <c r="E103" s="34"/>
    </row>
    <row r="104" spans="1:5" ht="117.75" customHeight="1">
      <c r="A104" s="151" t="s">
        <v>305</v>
      </c>
      <c r="B104" s="133" t="s">
        <v>306</v>
      </c>
      <c r="C104" s="47"/>
      <c r="D104" s="48">
        <f>D105</f>
        <v>348000</v>
      </c>
      <c r="E104" s="34"/>
    </row>
    <row r="105" spans="1:5" ht="38.25" customHeight="1">
      <c r="A105" s="151" t="s">
        <v>131</v>
      </c>
      <c r="B105" s="200"/>
      <c r="C105" s="47">
        <v>500</v>
      </c>
      <c r="D105" s="48">
        <v>348000</v>
      </c>
      <c r="E105" s="34"/>
    </row>
    <row r="106" spans="1:5" ht="38.25" customHeight="1">
      <c r="A106" s="151" t="s">
        <v>393</v>
      </c>
      <c r="B106" s="200" t="s">
        <v>394</v>
      </c>
      <c r="C106" s="47"/>
      <c r="D106" s="48">
        <f>D107</f>
        <v>2000</v>
      </c>
      <c r="E106" s="34"/>
    </row>
    <row r="107" spans="1:5" ht="97.5" customHeight="1">
      <c r="A107" s="151" t="s">
        <v>392</v>
      </c>
      <c r="B107" s="133" t="s">
        <v>391</v>
      </c>
      <c r="C107" s="47"/>
      <c r="D107" s="48">
        <f>D108</f>
        <v>2000</v>
      </c>
      <c r="E107" s="34"/>
    </row>
    <row r="108" spans="1:5" ht="38.25" customHeight="1">
      <c r="A108" s="151" t="s">
        <v>131</v>
      </c>
      <c r="B108" s="200"/>
      <c r="C108" s="47">
        <v>500</v>
      </c>
      <c r="D108" s="48">
        <v>2000</v>
      </c>
      <c r="E108" s="34"/>
    </row>
    <row r="109" spans="1:5" ht="52.5" customHeight="1">
      <c r="A109" s="198" t="s">
        <v>295</v>
      </c>
      <c r="B109" s="199" t="s">
        <v>297</v>
      </c>
      <c r="C109" s="47"/>
      <c r="D109" s="48">
        <f>D110</f>
        <v>8807852</v>
      </c>
      <c r="E109" s="34"/>
    </row>
    <row r="110" spans="1:5" ht="67.5" customHeight="1">
      <c r="A110" s="197" t="s">
        <v>296</v>
      </c>
      <c r="B110" s="200" t="s">
        <v>298</v>
      </c>
      <c r="C110" s="47"/>
      <c r="D110" s="48">
        <f>D111</f>
        <v>8807852</v>
      </c>
      <c r="E110" s="34"/>
    </row>
    <row r="111" spans="1:5" ht="67.5" customHeight="1">
      <c r="A111" s="151" t="s">
        <v>388</v>
      </c>
      <c r="B111" s="133" t="s">
        <v>387</v>
      </c>
      <c r="C111" s="47"/>
      <c r="D111" s="48">
        <f>D112</f>
        <v>8807852</v>
      </c>
      <c r="E111" s="34"/>
    </row>
    <row r="112" spans="1:5" ht="51" customHeight="1">
      <c r="A112" s="156" t="s">
        <v>72</v>
      </c>
      <c r="B112" s="200"/>
      <c r="C112" s="47">
        <v>200</v>
      </c>
      <c r="D112" s="48">
        <v>8807852</v>
      </c>
      <c r="E112" s="34"/>
    </row>
    <row r="113" spans="1:5" ht="88.5" customHeight="1">
      <c r="A113" s="198" t="s">
        <v>322</v>
      </c>
      <c r="B113" s="24" t="s">
        <v>309</v>
      </c>
      <c r="C113" s="47"/>
      <c r="D113" s="201">
        <f>D114</f>
        <v>103176</v>
      </c>
      <c r="E113" s="34"/>
    </row>
    <row r="114" spans="1:5" ht="82.5" customHeight="1">
      <c r="A114" s="197" t="s">
        <v>323</v>
      </c>
      <c r="B114" s="200" t="s">
        <v>310</v>
      </c>
      <c r="C114" s="47"/>
      <c r="D114" s="48">
        <f>D115</f>
        <v>103176</v>
      </c>
      <c r="E114" s="34"/>
    </row>
    <row r="115" spans="1:5" ht="38.25" customHeight="1">
      <c r="A115" s="151" t="s">
        <v>450</v>
      </c>
      <c r="B115" s="133" t="s">
        <v>320</v>
      </c>
      <c r="C115" s="47"/>
      <c r="D115" s="48">
        <f>D116</f>
        <v>103176</v>
      </c>
      <c r="E115" s="34"/>
    </row>
    <row r="116" spans="1:5" ht="44.25" customHeight="1">
      <c r="A116" s="156" t="s">
        <v>72</v>
      </c>
      <c r="B116" s="200"/>
      <c r="C116" s="47">
        <v>200</v>
      </c>
      <c r="D116" s="48">
        <v>103176</v>
      </c>
      <c r="E116" s="34"/>
    </row>
    <row r="117" spans="1:5" ht="102.75" customHeight="1">
      <c r="A117" s="347" t="s">
        <v>457</v>
      </c>
      <c r="B117" s="24" t="s">
        <v>458</v>
      </c>
      <c r="C117" s="348"/>
      <c r="D117" s="349">
        <f>D118</f>
        <v>15000</v>
      </c>
      <c r="E117" s="34"/>
    </row>
    <row r="118" spans="1:5" ht="108" customHeight="1">
      <c r="A118" s="151" t="s">
        <v>459</v>
      </c>
      <c r="B118" s="133" t="s">
        <v>460</v>
      </c>
      <c r="C118" s="47"/>
      <c r="D118" s="48">
        <f>D119</f>
        <v>15000</v>
      </c>
      <c r="E118" s="34"/>
    </row>
    <row r="119" spans="1:5" ht="60.75" customHeight="1">
      <c r="A119" s="350" t="s">
        <v>461</v>
      </c>
      <c r="B119" s="133" t="s">
        <v>462</v>
      </c>
      <c r="C119" s="47"/>
      <c r="D119" s="48">
        <f>D120</f>
        <v>15000</v>
      </c>
      <c r="E119" s="34"/>
    </row>
    <row r="120" spans="1:5" ht="44.25" customHeight="1">
      <c r="A120" s="156" t="s">
        <v>72</v>
      </c>
      <c r="B120" s="200"/>
      <c r="C120" s="47">
        <v>200</v>
      </c>
      <c r="D120" s="48">
        <v>15000</v>
      </c>
      <c r="E120" s="34"/>
    </row>
    <row r="121" spans="1:5" ht="32.25" customHeight="1">
      <c r="A121" s="157" t="s">
        <v>85</v>
      </c>
      <c r="B121" s="24" t="s">
        <v>234</v>
      </c>
      <c r="C121" s="42"/>
      <c r="D121" s="33">
        <f>D130+D140+D142+D144+D146+D148+D138+D122+D152+D125+D136+D134+D154+D150+D128</f>
        <v>7122596.5499999998</v>
      </c>
      <c r="E121" s="34"/>
    </row>
    <row r="122" spans="1:5" ht="84.75" customHeight="1">
      <c r="A122" s="165" t="s">
        <v>244</v>
      </c>
      <c r="B122" s="344" t="s">
        <v>246</v>
      </c>
      <c r="C122" s="145"/>
      <c r="D122" s="53">
        <f>D123+D124</f>
        <v>52456.72</v>
      </c>
      <c r="E122" s="34"/>
    </row>
    <row r="123" spans="1:5" ht="89.25" customHeight="1">
      <c r="A123" s="156" t="s">
        <v>89</v>
      </c>
      <c r="B123" s="344"/>
      <c r="C123" s="146" t="s">
        <v>245</v>
      </c>
      <c r="D123" s="147">
        <v>40351.32</v>
      </c>
      <c r="E123" s="34"/>
    </row>
    <row r="124" spans="1:5" ht="41.25" customHeight="1">
      <c r="A124" s="156" t="s">
        <v>72</v>
      </c>
      <c r="B124" s="344"/>
      <c r="C124" s="146" t="s">
        <v>165</v>
      </c>
      <c r="D124" s="147">
        <v>12105.4</v>
      </c>
      <c r="E124" s="34"/>
    </row>
    <row r="125" spans="1:5" ht="63.75" customHeight="1">
      <c r="A125" s="151" t="s">
        <v>275</v>
      </c>
      <c r="B125" s="344" t="s">
        <v>274</v>
      </c>
      <c r="C125" s="146"/>
      <c r="D125" s="147">
        <f>D126+D127</f>
        <v>205170</v>
      </c>
      <c r="E125" s="34"/>
    </row>
    <row r="126" spans="1:5" ht="97.5" customHeight="1">
      <c r="A126" s="203" t="s">
        <v>276</v>
      </c>
      <c r="B126" s="344"/>
      <c r="C126" s="146" t="s">
        <v>245</v>
      </c>
      <c r="D126" s="147">
        <v>198000</v>
      </c>
      <c r="E126" s="34"/>
    </row>
    <row r="127" spans="1:5" ht="35.25" customHeight="1">
      <c r="A127" s="191" t="s">
        <v>72</v>
      </c>
      <c r="B127" s="344"/>
      <c r="C127" s="146" t="s">
        <v>165</v>
      </c>
      <c r="D127" s="147">
        <v>7170</v>
      </c>
      <c r="E127" s="34"/>
    </row>
    <row r="128" spans="1:5" ht="21.75" customHeight="1">
      <c r="A128" s="79" t="s">
        <v>86</v>
      </c>
      <c r="B128" s="345" t="s">
        <v>235</v>
      </c>
      <c r="C128" s="42"/>
      <c r="D128" s="33">
        <f>D129</f>
        <v>872880</v>
      </c>
      <c r="E128" s="34"/>
    </row>
    <row r="129" spans="1:5" ht="91.5" customHeight="1">
      <c r="A129" s="156" t="s">
        <v>89</v>
      </c>
      <c r="B129" s="37"/>
      <c r="C129" s="47">
        <v>100</v>
      </c>
      <c r="D129" s="44">
        <v>872880</v>
      </c>
      <c r="E129" s="34"/>
    </row>
    <row r="130" spans="1:5" ht="21.75" customHeight="1">
      <c r="A130" s="79" t="s">
        <v>87</v>
      </c>
      <c r="B130" s="345" t="s">
        <v>236</v>
      </c>
      <c r="C130" s="42"/>
      <c r="D130" s="33">
        <f>D131+D132+D133</f>
        <v>4903911.04</v>
      </c>
      <c r="E130" s="34"/>
    </row>
    <row r="131" spans="1:5" ht="91.5" customHeight="1">
      <c r="A131" s="156" t="s">
        <v>89</v>
      </c>
      <c r="B131" s="37"/>
      <c r="C131" s="47">
        <v>100</v>
      </c>
      <c r="D131" s="44">
        <v>3715325.04</v>
      </c>
      <c r="E131" s="34"/>
    </row>
    <row r="132" spans="1:5" ht="41.25" customHeight="1">
      <c r="A132" s="156" t="s">
        <v>72</v>
      </c>
      <c r="B132" s="22"/>
      <c r="C132" s="47">
        <v>200</v>
      </c>
      <c r="D132" s="44">
        <v>1141250</v>
      </c>
      <c r="E132" s="34"/>
    </row>
    <row r="133" spans="1:5" ht="46.5" customHeight="1">
      <c r="A133" s="156" t="s">
        <v>73</v>
      </c>
      <c r="B133" s="37"/>
      <c r="C133" s="47">
        <v>800</v>
      </c>
      <c r="D133" s="44">
        <v>47336</v>
      </c>
      <c r="E133" s="36"/>
    </row>
    <row r="134" spans="1:5" ht="53.25" customHeight="1">
      <c r="A134" s="185" t="s">
        <v>357</v>
      </c>
      <c r="B134" s="163" t="s">
        <v>356</v>
      </c>
      <c r="C134" s="206"/>
      <c r="D134" s="205">
        <f>D135</f>
        <v>504921</v>
      </c>
      <c r="E134" s="34"/>
    </row>
    <row r="135" spans="1:5" ht="48" customHeight="1">
      <c r="A135" s="185" t="s">
        <v>72</v>
      </c>
      <c r="B135" s="152"/>
      <c r="C135" s="206">
        <v>200</v>
      </c>
      <c r="D135" s="205">
        <v>504921</v>
      </c>
      <c r="E135" s="34"/>
    </row>
    <row r="136" spans="1:5" ht="84" customHeight="1">
      <c r="A136" s="151" t="s">
        <v>88</v>
      </c>
      <c r="B136" s="345" t="s">
        <v>237</v>
      </c>
      <c r="C136" s="32"/>
      <c r="D136" s="33">
        <f>D137</f>
        <v>69496.800000000003</v>
      </c>
      <c r="E136" s="34"/>
    </row>
    <row r="137" spans="1:5" s="30" customFormat="1" ht="21.75" customHeight="1">
      <c r="A137" s="152" t="s">
        <v>71</v>
      </c>
      <c r="B137" s="37"/>
      <c r="C137" s="38">
        <v>500</v>
      </c>
      <c r="D137" s="33">
        <v>69496.800000000003</v>
      </c>
      <c r="E137" s="34"/>
    </row>
    <row r="138" spans="1:5" s="30" customFormat="1" ht="52.5" customHeight="1">
      <c r="A138" s="151" t="s">
        <v>101</v>
      </c>
      <c r="B138" s="345" t="s">
        <v>238</v>
      </c>
      <c r="C138" s="38"/>
      <c r="D138" s="44">
        <f>D139</f>
        <v>200000</v>
      </c>
      <c r="E138" s="41"/>
    </row>
    <row r="139" spans="1:5" s="30" customFormat="1" ht="48.75" customHeight="1">
      <c r="A139" s="152" t="s">
        <v>73</v>
      </c>
      <c r="B139" s="37"/>
      <c r="C139" s="38">
        <v>800</v>
      </c>
      <c r="D139" s="48">
        <v>200000</v>
      </c>
      <c r="E139" s="41"/>
    </row>
    <row r="140" spans="1:5" s="30" customFormat="1" ht="87" customHeight="1">
      <c r="A140" s="151" t="s">
        <v>90</v>
      </c>
      <c r="B140" s="345" t="s">
        <v>239</v>
      </c>
      <c r="C140" s="39"/>
      <c r="D140" s="33">
        <f>D141</f>
        <v>65726.8</v>
      </c>
      <c r="E140" s="36"/>
    </row>
    <row r="141" spans="1:5" s="30" customFormat="1" ht="51.75" customHeight="1">
      <c r="A141" s="152" t="s">
        <v>71</v>
      </c>
      <c r="B141" s="37"/>
      <c r="C141" s="38">
        <v>500</v>
      </c>
      <c r="D141" s="40">
        <v>65726.8</v>
      </c>
      <c r="E141" s="41"/>
    </row>
    <row r="142" spans="1:5" s="30" customFormat="1" ht="81.75" customHeight="1">
      <c r="A142" s="151" t="s">
        <v>91</v>
      </c>
      <c r="B142" s="345" t="s">
        <v>240</v>
      </c>
      <c r="C142" s="32"/>
      <c r="D142" s="33">
        <f>D143</f>
        <v>47937.31</v>
      </c>
      <c r="E142" s="41"/>
    </row>
    <row r="143" spans="1:5" s="30" customFormat="1" ht="39.75" customHeight="1">
      <c r="A143" s="152" t="s">
        <v>71</v>
      </c>
      <c r="B143" s="37"/>
      <c r="C143" s="38">
        <v>500</v>
      </c>
      <c r="D143" s="40">
        <v>47937.31</v>
      </c>
      <c r="E143" s="41"/>
    </row>
    <row r="144" spans="1:5" s="30" customFormat="1" ht="84" customHeight="1">
      <c r="A144" s="151" t="s">
        <v>92</v>
      </c>
      <c r="B144" s="345" t="s">
        <v>241</v>
      </c>
      <c r="C144" s="32"/>
      <c r="D144" s="40">
        <f>D145</f>
        <v>94246.67</v>
      </c>
      <c r="E144" s="41"/>
    </row>
    <row r="145" spans="1:5" s="30" customFormat="1" ht="36.75" customHeight="1">
      <c r="A145" s="152" t="s">
        <v>71</v>
      </c>
      <c r="B145" s="37"/>
      <c r="C145" s="38">
        <v>500</v>
      </c>
      <c r="D145" s="40">
        <v>94246.67</v>
      </c>
      <c r="E145" s="41"/>
    </row>
    <row r="146" spans="1:5" s="30" customFormat="1" ht="105.75" customHeight="1">
      <c r="A146" s="151" t="s">
        <v>94</v>
      </c>
      <c r="B146" s="345" t="s">
        <v>243</v>
      </c>
      <c r="C146" s="32"/>
      <c r="D146" s="33">
        <f>D147</f>
        <v>13474.19</v>
      </c>
      <c r="E146" s="36"/>
    </row>
    <row r="147" spans="1:5" s="30" customFormat="1" ht="27" customHeight="1">
      <c r="A147" s="152" t="s">
        <v>71</v>
      </c>
      <c r="B147" s="37"/>
      <c r="C147" s="38">
        <v>500</v>
      </c>
      <c r="D147" s="40">
        <v>13474.19</v>
      </c>
      <c r="E147" s="36"/>
    </row>
    <row r="148" spans="1:5" s="30" customFormat="1" ht="84" customHeight="1">
      <c r="A148" s="165" t="s">
        <v>93</v>
      </c>
      <c r="B148" s="344" t="s">
        <v>242</v>
      </c>
      <c r="C148" s="52"/>
      <c r="D148" s="53">
        <f>D149</f>
        <v>9782.24</v>
      </c>
      <c r="E148" s="36"/>
    </row>
    <row r="149" spans="1:5" s="30" customFormat="1" ht="25.5" customHeight="1">
      <c r="A149" s="152" t="s">
        <v>71</v>
      </c>
      <c r="B149" s="37"/>
      <c r="C149" s="116">
        <v>500</v>
      </c>
      <c r="D149" s="40">
        <v>9782.24</v>
      </c>
      <c r="E149" s="61"/>
    </row>
    <row r="150" spans="1:5" s="30" customFormat="1" ht="87.75" customHeight="1">
      <c r="A150" s="159" t="s">
        <v>411</v>
      </c>
      <c r="B150" s="344" t="s">
        <v>390</v>
      </c>
      <c r="C150" s="145"/>
      <c r="D150" s="53">
        <f>D151</f>
        <v>26844.36</v>
      </c>
      <c r="E150" s="61"/>
    </row>
    <row r="151" spans="1:5" s="30" customFormat="1" ht="33" customHeight="1">
      <c r="A151" s="152" t="s">
        <v>71</v>
      </c>
      <c r="B151" s="344"/>
      <c r="C151" s="146" t="s">
        <v>202</v>
      </c>
      <c r="D151" s="53">
        <v>26844.36</v>
      </c>
      <c r="E151" s="61"/>
    </row>
    <row r="152" spans="1:5" s="30" customFormat="1" ht="122.25" customHeight="1">
      <c r="A152" s="159" t="s">
        <v>412</v>
      </c>
      <c r="B152" s="344" t="s">
        <v>307</v>
      </c>
      <c r="C152" s="145"/>
      <c r="D152" s="53">
        <f>D153</f>
        <v>53764.57</v>
      </c>
      <c r="E152" s="61"/>
    </row>
    <row r="153" spans="1:5" s="30" customFormat="1" ht="33" customHeight="1">
      <c r="A153" s="152" t="s">
        <v>71</v>
      </c>
      <c r="B153" s="344"/>
      <c r="C153" s="146" t="s">
        <v>308</v>
      </c>
      <c r="D153" s="53">
        <v>53764.57</v>
      </c>
      <c r="E153" s="61"/>
    </row>
    <row r="154" spans="1:5" s="30" customFormat="1" ht="122.25" customHeight="1">
      <c r="A154" s="159" t="s">
        <v>413</v>
      </c>
      <c r="B154" s="344" t="s">
        <v>389</v>
      </c>
      <c r="C154" s="145"/>
      <c r="D154" s="53">
        <f>D155</f>
        <v>1984.85</v>
      </c>
      <c r="E154" s="61"/>
    </row>
    <row r="155" spans="1:5" s="30" customFormat="1" ht="33" customHeight="1">
      <c r="A155" s="152" t="s">
        <v>71</v>
      </c>
      <c r="B155" s="344"/>
      <c r="C155" s="146" t="s">
        <v>308</v>
      </c>
      <c r="D155" s="53">
        <v>1984.85</v>
      </c>
      <c r="E155" s="61"/>
    </row>
    <row r="156" spans="1:5" s="30" customFormat="1" ht="18.75" customHeight="1">
      <c r="A156" s="26" t="s">
        <v>95</v>
      </c>
      <c r="B156" s="54"/>
      <c r="C156" s="55"/>
      <c r="D156" s="56">
        <f>D12+D25+D30+D37+D48+D60+D74+D82+D121+D101+D109+D113+D117</f>
        <v>43423320.719999999</v>
      </c>
      <c r="E156" s="61"/>
    </row>
    <row r="157" spans="1:5" s="30" customFormat="1" ht="18.75" customHeight="1">
      <c r="A157" s="57"/>
      <c r="B157" s="58"/>
      <c r="C157" s="58"/>
      <c r="D157" s="109"/>
      <c r="E157" s="61"/>
    </row>
    <row r="158" spans="1:5" s="30" customFormat="1" ht="68.25" customHeight="1">
      <c r="A158" s="57"/>
      <c r="B158" s="58"/>
      <c r="C158" s="58"/>
      <c r="D158" s="109"/>
      <c r="E158" s="61"/>
    </row>
    <row r="159" spans="1:5" s="30" customFormat="1" ht="16.5" customHeight="1">
      <c r="A159" s="59"/>
      <c r="B159" s="57"/>
      <c r="C159" s="58"/>
      <c r="D159" s="110"/>
      <c r="E159" s="41"/>
    </row>
    <row r="160" spans="1:5" s="30" customFormat="1" ht="22.5" customHeight="1">
      <c r="A160" s="59"/>
      <c r="B160" s="57"/>
      <c r="C160" s="60"/>
      <c r="D160" s="109"/>
      <c r="E160" s="41"/>
    </row>
    <row r="161" spans="1:5" s="30" customFormat="1" ht="16.5" customHeight="1">
      <c r="A161" s="57"/>
      <c r="B161" s="57"/>
      <c r="C161" s="60"/>
      <c r="D161" s="109"/>
      <c r="E161" s="41"/>
    </row>
    <row r="162" spans="1:5" s="30" customFormat="1" ht="16.5" customHeight="1">
      <c r="A162" s="59"/>
      <c r="B162" s="57"/>
      <c r="C162" s="60"/>
      <c r="D162" s="109"/>
      <c r="E162" s="41"/>
    </row>
    <row r="163" spans="1:5" s="30" customFormat="1" ht="66" customHeight="1">
      <c r="A163" s="57"/>
      <c r="B163" s="57"/>
      <c r="C163" s="60"/>
      <c r="D163" s="109"/>
      <c r="E163" s="41"/>
    </row>
    <row r="164" spans="1:5" s="30" customFormat="1" ht="20.25" customHeight="1">
      <c r="A164" s="59"/>
      <c r="B164" s="57"/>
      <c r="C164" s="60"/>
      <c r="D164" s="109"/>
      <c r="E164" s="41"/>
    </row>
    <row r="165" spans="1:5" s="30" customFormat="1">
      <c r="A165" s="57"/>
      <c r="B165" s="57"/>
      <c r="C165" s="60"/>
      <c r="D165" s="109"/>
      <c r="E165" s="41"/>
    </row>
    <row r="166" spans="1:5" s="30" customFormat="1">
      <c r="A166" s="59"/>
      <c r="B166" s="57"/>
      <c r="C166" s="60"/>
      <c r="D166" s="109"/>
      <c r="E166" s="41"/>
    </row>
    <row r="167" spans="1:5" s="30" customFormat="1">
      <c r="A167" s="57"/>
      <c r="B167" s="57"/>
      <c r="C167" s="58"/>
      <c r="D167" s="109"/>
      <c r="E167" s="41"/>
    </row>
    <row r="168" spans="1:5" s="30" customFormat="1">
      <c r="A168" s="59"/>
      <c r="B168" s="57"/>
      <c r="C168" s="60"/>
      <c r="D168" s="110"/>
      <c r="E168" s="41"/>
    </row>
    <row r="169" spans="1:5" s="30" customFormat="1">
      <c r="A169" s="59"/>
      <c r="B169" s="57"/>
      <c r="C169" s="60"/>
      <c r="D169" s="110"/>
      <c r="E169" s="41"/>
    </row>
    <row r="170" spans="1:5" s="30" customFormat="1">
      <c r="A170" s="57"/>
      <c r="B170" s="57"/>
      <c r="C170" s="60"/>
      <c r="D170" s="110"/>
      <c r="E170" s="41"/>
    </row>
    <row r="171" spans="1:5" s="30" customFormat="1">
      <c r="A171" s="62"/>
      <c r="B171" s="57"/>
      <c r="C171" s="60"/>
      <c r="D171" s="109"/>
      <c r="E171" s="41"/>
    </row>
    <row r="172" spans="1:5" s="30" customFormat="1" ht="27.75" customHeight="1">
      <c r="A172" s="62"/>
      <c r="B172" s="57"/>
      <c r="C172" s="63"/>
      <c r="D172" s="109"/>
      <c r="E172" s="41"/>
    </row>
    <row r="173" spans="1:5" s="30" customFormat="1">
      <c r="A173" s="59"/>
      <c r="B173" s="63"/>
      <c r="C173" s="63"/>
      <c r="D173" s="110"/>
      <c r="E173" s="41"/>
    </row>
    <row r="174" spans="1:5" s="30" customFormat="1">
      <c r="A174" s="64"/>
      <c r="B174" s="58"/>
      <c r="C174" s="65"/>
      <c r="D174" s="110"/>
      <c r="E174" s="41"/>
    </row>
    <row r="175" spans="1:5" s="30" customFormat="1">
      <c r="A175" s="64"/>
      <c r="B175" s="58"/>
      <c r="C175" s="58"/>
      <c r="D175" s="109"/>
      <c r="E175" s="41"/>
    </row>
    <row r="176" spans="1:5" s="30" customFormat="1" ht="56.25" customHeight="1">
      <c r="A176" s="67"/>
      <c r="B176" s="58"/>
      <c r="C176" s="58"/>
      <c r="D176" s="109"/>
      <c r="E176" s="41"/>
    </row>
    <row r="177" spans="1:5" s="30" customFormat="1" ht="20.25" customHeight="1">
      <c r="A177" s="67"/>
      <c r="B177" s="58"/>
      <c r="C177" s="63"/>
      <c r="D177" s="109"/>
      <c r="E177" s="41"/>
    </row>
    <row r="178" spans="1:5" s="30" customFormat="1">
      <c r="A178" s="59"/>
      <c r="B178" s="63"/>
      <c r="C178" s="63"/>
      <c r="D178" s="110"/>
      <c r="E178" s="41"/>
    </row>
    <row r="179" spans="1:5" s="30" customFormat="1">
      <c r="A179" s="64"/>
      <c r="B179" s="58"/>
      <c r="C179" s="65"/>
      <c r="D179" s="110"/>
      <c r="E179" s="41"/>
    </row>
    <row r="180" spans="1:5" s="30" customFormat="1" ht="66" customHeight="1">
      <c r="A180" s="64"/>
      <c r="B180" s="58"/>
      <c r="C180" s="58"/>
      <c r="D180" s="109"/>
      <c r="E180" s="41"/>
    </row>
    <row r="181" spans="1:5" s="30" customFormat="1">
      <c r="A181" s="62"/>
      <c r="B181" s="58"/>
      <c r="C181" s="58"/>
      <c r="D181" s="109"/>
      <c r="E181" s="41"/>
    </row>
    <row r="182" spans="1:5" s="30" customFormat="1" ht="20.25" customHeight="1">
      <c r="A182" s="62"/>
      <c r="B182" s="58"/>
      <c r="C182" s="63"/>
      <c r="D182" s="109"/>
      <c r="E182" s="41"/>
    </row>
    <row r="183" spans="1:5" s="30" customFormat="1" ht="20.25" customHeight="1">
      <c r="A183" s="59"/>
      <c r="B183" s="58"/>
      <c r="C183" s="63"/>
      <c r="D183" s="110"/>
      <c r="E183" s="41"/>
    </row>
    <row r="184" spans="1:5" s="30" customFormat="1" ht="16.5" customHeight="1">
      <c r="A184" s="59"/>
      <c r="B184" s="58"/>
      <c r="C184" s="63"/>
      <c r="D184" s="109"/>
      <c r="E184" s="41"/>
    </row>
    <row r="185" spans="1:5" s="30" customFormat="1" ht="67.5" customHeight="1">
      <c r="A185" s="57"/>
      <c r="B185" s="58"/>
      <c r="C185" s="63"/>
      <c r="D185" s="109"/>
      <c r="E185" s="41"/>
    </row>
    <row r="186" spans="1:5" s="30" customFormat="1" ht="20.25" customHeight="1">
      <c r="A186" s="59"/>
      <c r="B186" s="58"/>
      <c r="C186" s="63"/>
      <c r="D186" s="109"/>
      <c r="E186" s="41"/>
    </row>
    <row r="187" spans="1:5" s="30" customFormat="1" ht="28.5" customHeight="1">
      <c r="A187" s="57"/>
      <c r="B187" s="58"/>
      <c r="C187" s="63"/>
      <c r="D187" s="109"/>
      <c r="E187" s="41"/>
    </row>
    <row r="188" spans="1:5" s="30" customFormat="1" ht="26.25" customHeight="1">
      <c r="A188" s="59"/>
      <c r="B188" s="58"/>
      <c r="C188" s="63"/>
      <c r="D188" s="109"/>
      <c r="E188" s="41"/>
    </row>
    <row r="189" spans="1:5" s="30" customFormat="1" ht="16.5" customHeight="1">
      <c r="A189" s="57"/>
      <c r="B189" s="58"/>
      <c r="C189" s="63"/>
      <c r="D189" s="109"/>
      <c r="E189" s="41"/>
    </row>
    <row r="190" spans="1:5" s="30" customFormat="1" ht="16.5" customHeight="1">
      <c r="A190" s="57"/>
      <c r="B190" s="58"/>
      <c r="C190" s="63"/>
      <c r="D190" s="109"/>
      <c r="E190" s="41"/>
    </row>
    <row r="191" spans="1:5" s="30" customFormat="1" ht="21.75" customHeight="1">
      <c r="A191" s="59"/>
      <c r="B191" s="58"/>
      <c r="C191" s="63"/>
      <c r="D191" s="109"/>
      <c r="E191" s="69"/>
    </row>
    <row r="192" spans="1:5" s="30" customFormat="1" ht="20.25" customHeight="1">
      <c r="A192" s="59"/>
      <c r="B192" s="58"/>
      <c r="C192" s="63"/>
      <c r="D192" s="110"/>
    </row>
    <row r="193" spans="1:4" s="30" customFormat="1">
      <c r="A193" s="64"/>
      <c r="B193" s="58"/>
      <c r="C193" s="58"/>
      <c r="D193" s="109"/>
    </row>
    <row r="194" spans="1:4" s="28" customFormat="1">
      <c r="A194" s="64"/>
      <c r="B194" s="58"/>
      <c r="C194" s="58"/>
      <c r="D194" s="109"/>
    </row>
    <row r="195" spans="1:4" s="28" customFormat="1">
      <c r="A195" s="57"/>
      <c r="B195" s="58"/>
      <c r="C195" s="58"/>
      <c r="D195" s="109"/>
    </row>
    <row r="196" spans="1:4" s="28" customFormat="1">
      <c r="A196" s="57"/>
      <c r="B196" s="58"/>
      <c r="C196" s="63"/>
      <c r="D196" s="109"/>
    </row>
    <row r="197" spans="1:4" s="28" customFormat="1">
      <c r="A197" s="64"/>
      <c r="B197" s="58"/>
      <c r="C197" s="63"/>
      <c r="D197" s="109"/>
    </row>
    <row r="198" spans="1:4" s="28" customFormat="1">
      <c r="A198" s="67"/>
      <c r="B198" s="58"/>
      <c r="C198" s="58"/>
      <c r="D198" s="111"/>
    </row>
    <row r="199" spans="1:4" s="28" customFormat="1">
      <c r="A199" s="67"/>
      <c r="B199" s="58"/>
      <c r="C199" s="63"/>
      <c r="D199" s="111"/>
    </row>
    <row r="200" spans="1:4" s="28" customFormat="1">
      <c r="A200" s="59"/>
      <c r="B200" s="63"/>
      <c r="C200" s="63"/>
      <c r="D200" s="110"/>
    </row>
    <row r="201" spans="1:4" s="28" customFormat="1">
      <c r="A201" s="64"/>
      <c r="B201" s="58"/>
      <c r="C201" s="65"/>
      <c r="D201" s="110"/>
    </row>
    <row r="202" spans="1:4" s="28" customFormat="1">
      <c r="A202" s="64"/>
      <c r="B202" s="58"/>
      <c r="C202" s="58"/>
      <c r="D202" s="109"/>
    </row>
    <row r="203" spans="1:4" s="28" customFormat="1">
      <c r="A203" s="62"/>
      <c r="B203" s="57"/>
      <c r="C203" s="58"/>
      <c r="D203" s="111"/>
    </row>
    <row r="204" spans="1:4" s="28" customFormat="1">
      <c r="A204" s="62"/>
      <c r="B204" s="57"/>
      <c r="C204" s="63"/>
      <c r="D204" s="111"/>
    </row>
    <row r="205" spans="1:4" s="28" customFormat="1">
      <c r="A205" s="57"/>
      <c r="B205" s="57"/>
      <c r="C205" s="63"/>
      <c r="D205" s="109"/>
    </row>
    <row r="206" spans="1:4" s="28" customFormat="1">
      <c r="A206" s="57"/>
      <c r="B206" s="57"/>
      <c r="C206" s="63"/>
      <c r="D206" s="109"/>
    </row>
    <row r="207" spans="1:4" s="28" customFormat="1">
      <c r="A207" s="68"/>
      <c r="B207" s="68"/>
      <c r="C207" s="58"/>
      <c r="D207" s="112"/>
    </row>
    <row r="208" spans="1:4" s="28" customFormat="1">
      <c r="A208" s="27"/>
      <c r="B208" s="30"/>
      <c r="C208" s="70"/>
      <c r="D208" s="113"/>
    </row>
    <row r="209" spans="1:4" s="28" customFormat="1">
      <c r="A209" s="30"/>
      <c r="B209" s="30"/>
      <c r="C209" s="30"/>
      <c r="D209" s="113"/>
    </row>
    <row r="210" spans="1:4" s="28" customFormat="1">
      <c r="C210" s="30"/>
      <c r="D210" s="114"/>
    </row>
    <row r="211" spans="1:4" s="28" customFormat="1">
      <c r="D211" s="114"/>
    </row>
    <row r="212" spans="1:4" s="28" customFormat="1">
      <c r="D212" s="114"/>
    </row>
    <row r="213" spans="1:4" s="28" customFormat="1">
      <c r="D213" s="114"/>
    </row>
    <row r="214" spans="1:4" s="28" customFormat="1">
      <c r="D214" s="114"/>
    </row>
    <row r="215" spans="1:4" s="28" customFormat="1">
      <c r="D215" s="114"/>
    </row>
    <row r="216" spans="1:4" s="28" customFormat="1">
      <c r="D216" s="114"/>
    </row>
    <row r="217" spans="1:4" s="28" customFormat="1">
      <c r="D217" s="114"/>
    </row>
    <row r="218" spans="1:4" s="28" customFormat="1">
      <c r="D218" s="114"/>
    </row>
    <row r="219" spans="1:4" s="28" customFormat="1">
      <c r="D219" s="114"/>
    </row>
    <row r="220" spans="1:4" s="28" customFormat="1">
      <c r="D220" s="114"/>
    </row>
    <row r="221" spans="1:4" s="28" customFormat="1">
      <c r="D221" s="114"/>
    </row>
    <row r="222" spans="1:4" s="28" customFormat="1">
      <c r="D222" s="114"/>
    </row>
    <row r="223" spans="1:4" s="28" customFormat="1">
      <c r="D223" s="114"/>
    </row>
    <row r="224" spans="1:4" s="28" customFormat="1">
      <c r="D224" s="114"/>
    </row>
    <row r="225" spans="4:4" s="28" customFormat="1">
      <c r="D225" s="114"/>
    </row>
    <row r="226" spans="4:4" s="28" customFormat="1">
      <c r="D226" s="114"/>
    </row>
    <row r="227" spans="4:4" s="28" customFormat="1">
      <c r="D227" s="114"/>
    </row>
    <row r="228" spans="4:4" s="28" customFormat="1">
      <c r="D228" s="114"/>
    </row>
    <row r="229" spans="4:4" s="28" customFormat="1">
      <c r="D229" s="114"/>
    </row>
    <row r="230" spans="4:4" s="28" customFormat="1">
      <c r="D230" s="114"/>
    </row>
    <row r="231" spans="4:4" s="28" customFormat="1">
      <c r="D231" s="114"/>
    </row>
    <row r="232" spans="4:4" s="28" customFormat="1">
      <c r="D232" s="114"/>
    </row>
    <row r="233" spans="4:4" s="28" customFormat="1">
      <c r="D233" s="114"/>
    </row>
    <row r="234" spans="4:4" s="28" customFormat="1">
      <c r="D234" s="114"/>
    </row>
    <row r="235" spans="4:4" s="28" customFormat="1">
      <c r="D235" s="114"/>
    </row>
    <row r="236" spans="4:4" s="28" customFormat="1">
      <c r="D236" s="114"/>
    </row>
    <row r="237" spans="4:4" s="28" customFormat="1">
      <c r="D237" s="114"/>
    </row>
    <row r="238" spans="4:4" s="28" customFormat="1">
      <c r="D238" s="114"/>
    </row>
    <row r="239" spans="4:4" s="28" customFormat="1">
      <c r="D239" s="114"/>
    </row>
    <row r="240" spans="4:4" s="28" customFormat="1">
      <c r="D240" s="114"/>
    </row>
    <row r="241" spans="4:4" s="28" customFormat="1">
      <c r="D241" s="114"/>
    </row>
    <row r="242" spans="4:4" s="28" customFormat="1">
      <c r="D242" s="114"/>
    </row>
    <row r="243" spans="4:4" s="28" customFormat="1">
      <c r="D243" s="114"/>
    </row>
    <row r="244" spans="4:4" s="28" customFormat="1">
      <c r="D244" s="114"/>
    </row>
    <row r="245" spans="4:4" s="28" customFormat="1">
      <c r="D245" s="114"/>
    </row>
    <row r="246" spans="4:4" s="28" customFormat="1">
      <c r="D246" s="114"/>
    </row>
    <row r="247" spans="4:4" s="28" customFormat="1">
      <c r="D247" s="114"/>
    </row>
    <row r="248" spans="4:4" s="28" customFormat="1">
      <c r="D248" s="114"/>
    </row>
    <row r="249" spans="4:4" s="28" customFormat="1">
      <c r="D249" s="114"/>
    </row>
    <row r="250" spans="4:4" s="28" customFormat="1">
      <c r="D250" s="114"/>
    </row>
    <row r="251" spans="4:4" s="28" customFormat="1">
      <c r="D251" s="114"/>
    </row>
    <row r="252" spans="4:4" s="28" customFormat="1">
      <c r="D252" s="114"/>
    </row>
    <row r="253" spans="4:4" s="28" customFormat="1">
      <c r="D253" s="114"/>
    </row>
    <row r="254" spans="4:4" s="28" customFormat="1">
      <c r="D254" s="114"/>
    </row>
    <row r="255" spans="4:4" s="28" customFormat="1">
      <c r="D255" s="114"/>
    </row>
    <row r="256" spans="4:4" s="28" customFormat="1">
      <c r="D256" s="114"/>
    </row>
    <row r="257" spans="4:4" s="28" customFormat="1">
      <c r="D257" s="114"/>
    </row>
    <row r="258" spans="4:4" s="28" customFormat="1">
      <c r="D258" s="114"/>
    </row>
    <row r="259" spans="4:4" s="28" customFormat="1">
      <c r="D259" s="114"/>
    </row>
    <row r="260" spans="4:4" s="28" customFormat="1">
      <c r="D260" s="114"/>
    </row>
    <row r="261" spans="4:4" s="28" customFormat="1">
      <c r="D261" s="114"/>
    </row>
    <row r="262" spans="4:4" s="28" customFormat="1">
      <c r="D262" s="114"/>
    </row>
    <row r="263" spans="4:4" s="28" customFormat="1">
      <c r="D263" s="114"/>
    </row>
    <row r="264" spans="4:4" s="28" customFormat="1">
      <c r="D264" s="114"/>
    </row>
    <row r="265" spans="4:4" s="28" customFormat="1">
      <c r="D265" s="114"/>
    </row>
    <row r="266" spans="4:4" s="28" customFormat="1">
      <c r="D266" s="114"/>
    </row>
    <row r="267" spans="4:4" s="28" customFormat="1">
      <c r="D267" s="114"/>
    </row>
    <row r="268" spans="4:4" s="28" customFormat="1">
      <c r="D268" s="114"/>
    </row>
    <row r="269" spans="4:4" s="28" customFormat="1">
      <c r="D269" s="114"/>
    </row>
    <row r="270" spans="4:4" s="28" customFormat="1">
      <c r="D270" s="114"/>
    </row>
    <row r="271" spans="4:4" s="28" customFormat="1">
      <c r="D271" s="114"/>
    </row>
    <row r="272" spans="4:4" s="28" customFormat="1">
      <c r="D272" s="114"/>
    </row>
    <row r="273" spans="4:4" s="28" customFormat="1">
      <c r="D273" s="114"/>
    </row>
    <row r="274" spans="4:4" s="28" customFormat="1">
      <c r="D274" s="114"/>
    </row>
    <row r="275" spans="4:4" s="28" customFormat="1">
      <c r="D275" s="114"/>
    </row>
    <row r="276" spans="4:4" s="28" customFormat="1">
      <c r="D276" s="114"/>
    </row>
    <row r="277" spans="4:4" s="28" customFormat="1">
      <c r="D277" s="114"/>
    </row>
    <row r="278" spans="4:4" s="28" customFormat="1">
      <c r="D278" s="114"/>
    </row>
    <row r="279" spans="4:4" s="28" customFormat="1">
      <c r="D279" s="114"/>
    </row>
    <row r="280" spans="4:4" s="28" customFormat="1">
      <c r="D280" s="114"/>
    </row>
    <row r="281" spans="4:4" s="28" customFormat="1">
      <c r="D281" s="114"/>
    </row>
    <row r="282" spans="4:4" s="28" customFormat="1">
      <c r="D282" s="114"/>
    </row>
    <row r="283" spans="4:4" s="28" customFormat="1">
      <c r="D283" s="114"/>
    </row>
    <row r="284" spans="4:4" s="28" customFormat="1">
      <c r="D284" s="114"/>
    </row>
    <row r="285" spans="4:4" s="28" customFormat="1">
      <c r="D285" s="114"/>
    </row>
    <row r="286" spans="4:4" s="28" customFormat="1">
      <c r="D286" s="114"/>
    </row>
    <row r="287" spans="4:4" s="28" customFormat="1">
      <c r="D287" s="114"/>
    </row>
    <row r="288" spans="4:4" s="28" customFormat="1">
      <c r="D288" s="114"/>
    </row>
    <row r="289" spans="4:4" s="28" customFormat="1">
      <c r="D289" s="114"/>
    </row>
    <row r="290" spans="4:4" s="28" customFormat="1">
      <c r="D290" s="114"/>
    </row>
    <row r="291" spans="4:4" s="28" customFormat="1">
      <c r="D291" s="114"/>
    </row>
    <row r="292" spans="4:4" s="28" customFormat="1">
      <c r="D292" s="114"/>
    </row>
    <row r="293" spans="4:4" s="28" customFormat="1">
      <c r="D293" s="114"/>
    </row>
    <row r="294" spans="4:4" s="28" customFormat="1">
      <c r="D294" s="114"/>
    </row>
    <row r="295" spans="4:4" s="28" customFormat="1">
      <c r="D295" s="114"/>
    </row>
    <row r="296" spans="4:4" s="28" customFormat="1">
      <c r="D296" s="114"/>
    </row>
    <row r="297" spans="4:4" s="28" customFormat="1">
      <c r="D297" s="114"/>
    </row>
    <row r="298" spans="4:4" s="28" customFormat="1">
      <c r="D298" s="114"/>
    </row>
    <row r="299" spans="4:4" s="28" customFormat="1">
      <c r="D299" s="114"/>
    </row>
    <row r="300" spans="4:4" s="28" customFormat="1">
      <c r="D300" s="114"/>
    </row>
    <row r="301" spans="4:4" s="28" customFormat="1">
      <c r="D301" s="114"/>
    </row>
    <row r="302" spans="4:4" s="28" customFormat="1">
      <c r="D302" s="114"/>
    </row>
    <row r="303" spans="4:4" s="28" customFormat="1">
      <c r="D303" s="114"/>
    </row>
    <row r="304" spans="4:4" s="28" customFormat="1">
      <c r="D304" s="114"/>
    </row>
    <row r="305" spans="4:4" s="28" customFormat="1">
      <c r="D305" s="114"/>
    </row>
    <row r="306" spans="4:4" s="28" customFormat="1">
      <c r="D306" s="114"/>
    </row>
    <row r="307" spans="4:4" s="28" customFormat="1">
      <c r="D307" s="114"/>
    </row>
    <row r="308" spans="4:4" s="28" customFormat="1">
      <c r="D308" s="114"/>
    </row>
    <row r="309" spans="4:4" s="28" customFormat="1">
      <c r="D309" s="114"/>
    </row>
    <row r="310" spans="4:4" s="28" customFormat="1">
      <c r="D310" s="114"/>
    </row>
    <row r="311" spans="4:4" s="28" customFormat="1">
      <c r="D311" s="114"/>
    </row>
    <row r="312" spans="4:4" s="28" customFormat="1">
      <c r="D312" s="114"/>
    </row>
    <row r="313" spans="4:4" s="28" customFormat="1">
      <c r="D313" s="114"/>
    </row>
    <row r="314" spans="4:4" s="28" customFormat="1">
      <c r="D314" s="114"/>
    </row>
    <row r="315" spans="4:4" s="28" customFormat="1">
      <c r="D315" s="114"/>
    </row>
    <row r="316" spans="4:4" s="28" customFormat="1">
      <c r="D316" s="114"/>
    </row>
    <row r="317" spans="4:4" s="28" customFormat="1">
      <c r="D317" s="114"/>
    </row>
    <row r="318" spans="4:4" s="28" customFormat="1">
      <c r="D318" s="114"/>
    </row>
    <row r="319" spans="4:4" s="28" customFormat="1">
      <c r="D319" s="114"/>
    </row>
    <row r="320" spans="4:4" s="28" customFormat="1">
      <c r="D320" s="114"/>
    </row>
    <row r="321" spans="4:4" s="28" customFormat="1">
      <c r="D321" s="114"/>
    </row>
    <row r="322" spans="4:4" s="28" customFormat="1">
      <c r="D322" s="114"/>
    </row>
    <row r="323" spans="4:4" s="28" customFormat="1">
      <c r="D323" s="114"/>
    </row>
    <row r="324" spans="4:4" s="28" customFormat="1">
      <c r="D324" s="114"/>
    </row>
    <row r="325" spans="4:4" s="28" customFormat="1">
      <c r="D325" s="114"/>
    </row>
    <row r="326" spans="4:4" s="28" customFormat="1">
      <c r="D326" s="114"/>
    </row>
    <row r="327" spans="4:4" s="28" customFormat="1">
      <c r="D327" s="114"/>
    </row>
    <row r="328" spans="4:4" s="28" customFormat="1">
      <c r="D328" s="114"/>
    </row>
    <row r="329" spans="4:4" s="28" customFormat="1">
      <c r="D329" s="114"/>
    </row>
    <row r="330" spans="4:4" s="28" customFormat="1">
      <c r="D330" s="114"/>
    </row>
    <row r="331" spans="4:4" s="28" customFormat="1">
      <c r="D331" s="114"/>
    </row>
    <row r="332" spans="4:4" s="28" customFormat="1">
      <c r="D332" s="114"/>
    </row>
    <row r="333" spans="4:4" s="28" customFormat="1">
      <c r="D333" s="114"/>
    </row>
    <row r="334" spans="4:4" s="28" customFormat="1">
      <c r="D334" s="114"/>
    </row>
    <row r="335" spans="4:4" s="28" customFormat="1">
      <c r="D335" s="114"/>
    </row>
    <row r="336" spans="4:4" s="28" customFormat="1">
      <c r="D336" s="114"/>
    </row>
    <row r="337" spans="4:4" s="28" customFormat="1">
      <c r="D337" s="114"/>
    </row>
    <row r="338" spans="4:4" s="28" customFormat="1">
      <c r="D338" s="114"/>
    </row>
    <row r="339" spans="4:4" s="28" customFormat="1">
      <c r="D339" s="114"/>
    </row>
    <row r="340" spans="4:4" s="28" customFormat="1">
      <c r="D340" s="114"/>
    </row>
    <row r="341" spans="4:4" s="28" customFormat="1">
      <c r="D341" s="114"/>
    </row>
    <row r="342" spans="4:4" s="28" customFormat="1">
      <c r="D342" s="114"/>
    </row>
    <row r="343" spans="4:4" s="28" customFormat="1">
      <c r="D343" s="114"/>
    </row>
    <row r="344" spans="4:4" s="28" customFormat="1">
      <c r="D344" s="114"/>
    </row>
    <row r="345" spans="4:4" s="28" customFormat="1">
      <c r="D345" s="114"/>
    </row>
    <row r="346" spans="4:4" s="28" customFormat="1">
      <c r="D346" s="114"/>
    </row>
    <row r="347" spans="4:4" s="28" customFormat="1">
      <c r="D347" s="114"/>
    </row>
    <row r="348" spans="4:4" s="28" customFormat="1">
      <c r="D348" s="114"/>
    </row>
    <row r="349" spans="4:4" s="28" customFormat="1">
      <c r="D349" s="114"/>
    </row>
    <row r="350" spans="4:4" s="28" customFormat="1">
      <c r="D350" s="114"/>
    </row>
    <row r="351" spans="4:4" s="28" customFormat="1">
      <c r="D351" s="114"/>
    </row>
    <row r="352" spans="4:4" s="28" customFormat="1">
      <c r="D352" s="114"/>
    </row>
    <row r="353" spans="4:4" s="28" customFormat="1">
      <c r="D353" s="114"/>
    </row>
    <row r="354" spans="4:4" s="28" customFormat="1">
      <c r="D354" s="114"/>
    </row>
    <row r="355" spans="4:4" s="28" customFormat="1">
      <c r="D355" s="114"/>
    </row>
    <row r="356" spans="4:4" s="28" customFormat="1">
      <c r="D356" s="114"/>
    </row>
    <row r="357" spans="4:4" s="28" customFormat="1">
      <c r="D357" s="114"/>
    </row>
    <row r="358" spans="4:4" s="28" customFormat="1">
      <c r="D358" s="114"/>
    </row>
    <row r="359" spans="4:4" s="28" customFormat="1">
      <c r="D359" s="114"/>
    </row>
    <row r="360" spans="4:4" s="28" customFormat="1">
      <c r="D360" s="114"/>
    </row>
    <row r="361" spans="4:4" s="28" customFormat="1">
      <c r="D361" s="114"/>
    </row>
    <row r="362" spans="4:4" s="28" customFormat="1">
      <c r="D362" s="114"/>
    </row>
    <row r="363" spans="4:4" s="28" customFormat="1">
      <c r="D363" s="114"/>
    </row>
    <row r="364" spans="4:4" s="28" customFormat="1">
      <c r="D364" s="114"/>
    </row>
    <row r="365" spans="4:4" s="28" customFormat="1">
      <c r="D365" s="114"/>
    </row>
    <row r="366" spans="4:4" s="28" customFormat="1">
      <c r="D366" s="114"/>
    </row>
    <row r="367" spans="4:4" s="28" customFormat="1">
      <c r="D367" s="114"/>
    </row>
    <row r="368" spans="4:4" s="28" customFormat="1">
      <c r="D368" s="114"/>
    </row>
    <row r="369" spans="4:4" s="28" customFormat="1">
      <c r="D369" s="114"/>
    </row>
    <row r="370" spans="4:4" s="28" customFormat="1">
      <c r="D370" s="114"/>
    </row>
    <row r="371" spans="4:4" s="28" customFormat="1">
      <c r="D371" s="114"/>
    </row>
    <row r="372" spans="4:4" s="28" customFormat="1">
      <c r="D372" s="114"/>
    </row>
    <row r="373" spans="4:4" s="28" customFormat="1">
      <c r="D373" s="114"/>
    </row>
    <row r="374" spans="4:4" s="28" customFormat="1">
      <c r="D374" s="114"/>
    </row>
    <row r="375" spans="4:4" s="28" customFormat="1">
      <c r="D375" s="114"/>
    </row>
    <row r="376" spans="4:4" s="28" customFormat="1">
      <c r="D376" s="114"/>
    </row>
    <row r="377" spans="4:4" s="28" customFormat="1">
      <c r="D377" s="114"/>
    </row>
    <row r="378" spans="4:4" s="28" customFormat="1">
      <c r="D378" s="114"/>
    </row>
    <row r="379" spans="4:4" s="28" customFormat="1">
      <c r="D379" s="114"/>
    </row>
    <row r="380" spans="4:4" s="28" customFormat="1">
      <c r="D380" s="114"/>
    </row>
    <row r="381" spans="4:4" s="28" customFormat="1">
      <c r="D381" s="114"/>
    </row>
    <row r="382" spans="4:4" s="28" customFormat="1">
      <c r="D382" s="114"/>
    </row>
    <row r="383" spans="4:4" s="28" customFormat="1">
      <c r="D383" s="114"/>
    </row>
    <row r="384" spans="4:4" s="28" customFormat="1">
      <c r="D384" s="114"/>
    </row>
    <row r="385" spans="4:4" s="28" customFormat="1">
      <c r="D385" s="114"/>
    </row>
    <row r="386" spans="4:4" s="28" customFormat="1">
      <c r="D386" s="114"/>
    </row>
    <row r="387" spans="4:4" s="28" customFormat="1">
      <c r="D387" s="114"/>
    </row>
    <row r="388" spans="4:4" s="28" customFormat="1">
      <c r="D388" s="114"/>
    </row>
    <row r="389" spans="4:4" s="28" customFormat="1">
      <c r="D389" s="114"/>
    </row>
    <row r="390" spans="4:4" s="28" customFormat="1">
      <c r="D390" s="114"/>
    </row>
    <row r="391" spans="4:4" s="28" customFormat="1">
      <c r="D391" s="114"/>
    </row>
    <row r="392" spans="4:4" s="28" customFormat="1">
      <c r="D392" s="114"/>
    </row>
    <row r="393" spans="4:4" s="28" customFormat="1">
      <c r="D393" s="114"/>
    </row>
    <row r="394" spans="4:4" s="28" customFormat="1">
      <c r="D394" s="114"/>
    </row>
    <row r="395" spans="4:4" s="28" customFormat="1">
      <c r="D395" s="114"/>
    </row>
    <row r="396" spans="4:4" s="28" customFormat="1">
      <c r="D396" s="114"/>
    </row>
    <row r="397" spans="4:4" s="28" customFormat="1">
      <c r="D397" s="114"/>
    </row>
    <row r="398" spans="4:4" s="28" customFormat="1">
      <c r="D398" s="114"/>
    </row>
    <row r="399" spans="4:4" s="28" customFormat="1">
      <c r="D399" s="114"/>
    </row>
    <row r="400" spans="4:4" s="28" customFormat="1">
      <c r="D400" s="114"/>
    </row>
    <row r="401" spans="4:4" s="28" customFormat="1">
      <c r="D401" s="114"/>
    </row>
    <row r="402" spans="4:4" s="28" customFormat="1">
      <c r="D402" s="114"/>
    </row>
    <row r="403" spans="4:4" s="28" customFormat="1">
      <c r="D403" s="114"/>
    </row>
    <row r="404" spans="4:4" s="28" customFormat="1">
      <c r="D404" s="114"/>
    </row>
    <row r="405" spans="4:4" s="28" customFormat="1">
      <c r="D405" s="114"/>
    </row>
    <row r="406" spans="4:4" s="28" customFormat="1">
      <c r="D406" s="114"/>
    </row>
    <row r="407" spans="4:4" s="28" customFormat="1">
      <c r="D407" s="114"/>
    </row>
    <row r="408" spans="4:4" s="28" customFormat="1">
      <c r="D408" s="114"/>
    </row>
    <row r="409" spans="4:4" s="28" customFormat="1">
      <c r="D409" s="114"/>
    </row>
    <row r="410" spans="4:4" s="28" customFormat="1">
      <c r="D410" s="114"/>
    </row>
    <row r="411" spans="4:4" s="28" customFormat="1">
      <c r="D411" s="114"/>
    </row>
    <row r="412" spans="4:4" s="28" customFormat="1">
      <c r="D412" s="114"/>
    </row>
    <row r="413" spans="4:4" s="28" customFormat="1">
      <c r="D413" s="114"/>
    </row>
    <row r="414" spans="4:4" s="28" customFormat="1">
      <c r="D414" s="114"/>
    </row>
    <row r="415" spans="4:4" s="28" customFormat="1">
      <c r="D415" s="114"/>
    </row>
    <row r="416" spans="4:4" s="28" customFormat="1">
      <c r="D416" s="114"/>
    </row>
    <row r="417" spans="4:4" s="28" customFormat="1">
      <c r="D417" s="114"/>
    </row>
    <row r="418" spans="4:4" s="28" customFormat="1">
      <c r="D418" s="114"/>
    </row>
    <row r="419" spans="4:4" s="28" customFormat="1">
      <c r="D419" s="114"/>
    </row>
    <row r="420" spans="4:4" s="28" customFormat="1">
      <c r="D420" s="114"/>
    </row>
    <row r="421" spans="4:4" s="28" customFormat="1">
      <c r="D421" s="114"/>
    </row>
    <row r="422" spans="4:4" s="28" customFormat="1">
      <c r="D422" s="114"/>
    </row>
    <row r="423" spans="4:4" s="28" customFormat="1">
      <c r="D423" s="114"/>
    </row>
    <row r="424" spans="4:4" s="28" customFormat="1">
      <c r="D424" s="114"/>
    </row>
    <row r="425" spans="4:4" s="28" customFormat="1">
      <c r="D425" s="114"/>
    </row>
    <row r="426" spans="4:4" s="28" customFormat="1">
      <c r="D426" s="114"/>
    </row>
    <row r="427" spans="4:4" s="28" customFormat="1">
      <c r="D427" s="114"/>
    </row>
    <row r="428" spans="4:4" s="28" customFormat="1">
      <c r="D428" s="114"/>
    </row>
    <row r="429" spans="4:4" s="28" customFormat="1">
      <c r="D429" s="114"/>
    </row>
    <row r="430" spans="4:4" s="28" customFormat="1">
      <c r="D430" s="114"/>
    </row>
    <row r="431" spans="4:4" s="28" customFormat="1">
      <c r="D431" s="114"/>
    </row>
    <row r="432" spans="4:4" s="28" customFormat="1">
      <c r="D432" s="114"/>
    </row>
    <row r="433" spans="4:4" s="28" customFormat="1">
      <c r="D433" s="114"/>
    </row>
    <row r="434" spans="4:4" s="28" customFormat="1">
      <c r="D434" s="114"/>
    </row>
    <row r="435" spans="4:4" s="28" customFormat="1">
      <c r="D435" s="114"/>
    </row>
    <row r="436" spans="4:4" s="28" customFormat="1">
      <c r="D436" s="114"/>
    </row>
    <row r="437" spans="4:4" s="28" customFormat="1">
      <c r="D437" s="114"/>
    </row>
    <row r="438" spans="4:4" s="28" customFormat="1">
      <c r="D438" s="114"/>
    </row>
    <row r="439" spans="4:4" s="28" customFormat="1">
      <c r="D439" s="114"/>
    </row>
    <row r="440" spans="4:4" s="28" customFormat="1">
      <c r="D440" s="114"/>
    </row>
    <row r="441" spans="4:4" s="28" customFormat="1">
      <c r="D441" s="114"/>
    </row>
    <row r="442" spans="4:4" s="28" customFormat="1">
      <c r="D442" s="114"/>
    </row>
    <row r="443" spans="4:4" s="28" customFormat="1">
      <c r="D443" s="114"/>
    </row>
    <row r="444" spans="4:4" s="28" customFormat="1">
      <c r="D444" s="114"/>
    </row>
    <row r="445" spans="4:4" s="28" customFormat="1">
      <c r="D445" s="114"/>
    </row>
    <row r="446" spans="4:4" s="28" customFormat="1">
      <c r="D446" s="114"/>
    </row>
    <row r="447" spans="4:4" s="28" customFormat="1">
      <c r="D447" s="114"/>
    </row>
    <row r="448" spans="4:4" s="28" customFormat="1">
      <c r="D448" s="114"/>
    </row>
    <row r="449" spans="4:4" s="28" customFormat="1">
      <c r="D449" s="114"/>
    </row>
    <row r="450" spans="4:4" s="28" customFormat="1">
      <c r="D450" s="114"/>
    </row>
    <row r="451" spans="4:4" s="28" customFormat="1">
      <c r="D451" s="114"/>
    </row>
    <row r="452" spans="4:4" s="28" customFormat="1">
      <c r="D452" s="114"/>
    </row>
    <row r="453" spans="4:4" s="28" customFormat="1">
      <c r="D453" s="114"/>
    </row>
    <row r="454" spans="4:4" s="28" customFormat="1">
      <c r="D454" s="114"/>
    </row>
    <row r="455" spans="4:4" s="28" customFormat="1">
      <c r="D455" s="114"/>
    </row>
    <row r="456" spans="4:4" s="28" customFormat="1">
      <c r="D456" s="114"/>
    </row>
    <row r="457" spans="4:4" s="28" customFormat="1">
      <c r="D457" s="114"/>
    </row>
    <row r="458" spans="4:4" s="28" customFormat="1">
      <c r="D458" s="114"/>
    </row>
    <row r="459" spans="4:4" s="28" customFormat="1">
      <c r="D459" s="114"/>
    </row>
    <row r="460" spans="4:4" s="28" customFormat="1">
      <c r="D460" s="114"/>
    </row>
    <row r="461" spans="4:4" s="28" customFormat="1">
      <c r="D461" s="114"/>
    </row>
    <row r="462" spans="4:4" s="28" customFormat="1">
      <c r="D462" s="114"/>
    </row>
    <row r="463" spans="4:4" s="28" customFormat="1">
      <c r="D463" s="114"/>
    </row>
    <row r="464" spans="4:4" s="28" customFormat="1">
      <c r="D464" s="114"/>
    </row>
    <row r="465" spans="4:4" s="28" customFormat="1">
      <c r="D465" s="114"/>
    </row>
    <row r="466" spans="4:4" s="28" customFormat="1">
      <c r="D466" s="114"/>
    </row>
    <row r="467" spans="4:4" s="28" customFormat="1">
      <c r="D467" s="114"/>
    </row>
    <row r="468" spans="4:4" s="28" customFormat="1">
      <c r="D468" s="114"/>
    </row>
    <row r="469" spans="4:4" s="28" customFormat="1">
      <c r="D469" s="114"/>
    </row>
    <row r="470" spans="4:4" s="28" customFormat="1">
      <c r="D470" s="114"/>
    </row>
    <row r="471" spans="4:4" s="28" customFormat="1">
      <c r="D471" s="114"/>
    </row>
    <row r="472" spans="4:4" s="28" customFormat="1">
      <c r="D472" s="114"/>
    </row>
    <row r="473" spans="4:4" s="28" customFormat="1">
      <c r="D473" s="114"/>
    </row>
    <row r="474" spans="4:4" s="28" customFormat="1">
      <c r="D474" s="114"/>
    </row>
    <row r="475" spans="4:4" s="28" customFormat="1">
      <c r="D475" s="114"/>
    </row>
    <row r="476" spans="4:4" s="28" customFormat="1">
      <c r="D476" s="114"/>
    </row>
    <row r="477" spans="4:4" s="28" customFormat="1">
      <c r="D477" s="114"/>
    </row>
    <row r="478" spans="4:4" s="28" customFormat="1">
      <c r="D478" s="114"/>
    </row>
    <row r="479" spans="4:4" s="28" customFormat="1">
      <c r="D479" s="114"/>
    </row>
    <row r="480" spans="4:4" s="28" customFormat="1">
      <c r="D480" s="114"/>
    </row>
    <row r="481" spans="4:4" s="28" customFormat="1">
      <c r="D481" s="114"/>
    </row>
    <row r="482" spans="4:4" s="28" customFormat="1">
      <c r="D482" s="114"/>
    </row>
    <row r="483" spans="4:4" s="28" customFormat="1">
      <c r="D483" s="114"/>
    </row>
    <row r="484" spans="4:4" s="28" customFormat="1">
      <c r="D484" s="114"/>
    </row>
    <row r="485" spans="4:4" s="28" customFormat="1">
      <c r="D485" s="114"/>
    </row>
    <row r="486" spans="4:4" s="28" customFormat="1">
      <c r="D486" s="114"/>
    </row>
    <row r="487" spans="4:4" s="28" customFormat="1">
      <c r="D487" s="114"/>
    </row>
    <row r="488" spans="4:4" s="28" customFormat="1">
      <c r="D488" s="114"/>
    </row>
    <row r="489" spans="4:4" s="28" customFormat="1">
      <c r="D489" s="114"/>
    </row>
    <row r="490" spans="4:4" s="28" customFormat="1">
      <c r="D490" s="114"/>
    </row>
    <row r="491" spans="4:4" s="28" customFormat="1">
      <c r="D491" s="114"/>
    </row>
    <row r="492" spans="4:4" s="28" customFormat="1">
      <c r="D492" s="114"/>
    </row>
    <row r="493" spans="4:4" s="28" customFormat="1">
      <c r="D493" s="114"/>
    </row>
    <row r="494" spans="4:4" s="28" customFormat="1">
      <c r="D494" s="114"/>
    </row>
    <row r="495" spans="4:4" s="28" customFormat="1">
      <c r="D495" s="114"/>
    </row>
    <row r="496" spans="4:4" s="28" customFormat="1">
      <c r="D496" s="114"/>
    </row>
    <row r="497" spans="4:4" s="28" customFormat="1">
      <c r="D497" s="114"/>
    </row>
    <row r="498" spans="4:4" s="28" customFormat="1">
      <c r="D498" s="114"/>
    </row>
    <row r="499" spans="4:4" s="28" customFormat="1">
      <c r="D499" s="114"/>
    </row>
    <row r="500" spans="4:4" s="28" customFormat="1">
      <c r="D500" s="114"/>
    </row>
    <row r="501" spans="4:4" s="28" customFormat="1">
      <c r="D501" s="114"/>
    </row>
    <row r="502" spans="4:4" s="28" customFormat="1">
      <c r="D502" s="114"/>
    </row>
    <row r="503" spans="4:4" s="28" customFormat="1">
      <c r="D503" s="114"/>
    </row>
    <row r="504" spans="4:4" s="28" customFormat="1">
      <c r="D504" s="114"/>
    </row>
    <row r="505" spans="4:4" s="28" customFormat="1">
      <c r="D505" s="114"/>
    </row>
    <row r="506" spans="4:4" s="28" customFormat="1">
      <c r="D506" s="114"/>
    </row>
    <row r="507" spans="4:4" s="28" customFormat="1">
      <c r="D507" s="114"/>
    </row>
    <row r="508" spans="4:4" s="28" customFormat="1">
      <c r="D508" s="114"/>
    </row>
    <row r="509" spans="4:4" s="28" customFormat="1">
      <c r="D509" s="114"/>
    </row>
    <row r="510" spans="4:4" s="28" customFormat="1">
      <c r="D510" s="114"/>
    </row>
    <row r="511" spans="4:4" s="28" customFormat="1">
      <c r="D511" s="114"/>
    </row>
    <row r="512" spans="4:4" s="28" customFormat="1">
      <c r="D512" s="114"/>
    </row>
    <row r="513" spans="4:4" s="28" customFormat="1">
      <c r="D513" s="114"/>
    </row>
    <row r="514" spans="4:4" s="28" customFormat="1">
      <c r="D514" s="114"/>
    </row>
    <row r="515" spans="4:4" s="28" customFormat="1">
      <c r="D515" s="114"/>
    </row>
    <row r="516" spans="4:4" s="28" customFormat="1">
      <c r="D516" s="114"/>
    </row>
    <row r="517" spans="4:4" s="28" customFormat="1">
      <c r="D517" s="114"/>
    </row>
    <row r="518" spans="4:4" s="28" customFormat="1">
      <c r="D518" s="114"/>
    </row>
    <row r="519" spans="4:4" s="28" customFormat="1">
      <c r="D519" s="114"/>
    </row>
    <row r="520" spans="4:4" s="28" customFormat="1">
      <c r="D520" s="114"/>
    </row>
    <row r="521" spans="4:4" s="28" customFormat="1">
      <c r="D521" s="114"/>
    </row>
    <row r="522" spans="4:4" s="28" customFormat="1">
      <c r="D522" s="114"/>
    </row>
    <row r="523" spans="4:4" s="28" customFormat="1">
      <c r="D523" s="114"/>
    </row>
    <row r="524" spans="4:4" s="28" customFormat="1">
      <c r="D524" s="114"/>
    </row>
    <row r="525" spans="4:4" s="28" customFormat="1">
      <c r="D525" s="114"/>
    </row>
    <row r="526" spans="4:4" s="28" customFormat="1">
      <c r="D526" s="114"/>
    </row>
    <row r="527" spans="4:4" s="28" customFormat="1">
      <c r="D527" s="114"/>
    </row>
    <row r="528" spans="4:4" s="28" customFormat="1">
      <c r="D528" s="114"/>
    </row>
    <row r="529" spans="4:4" s="28" customFormat="1">
      <c r="D529" s="114"/>
    </row>
    <row r="530" spans="4:4" s="28" customFormat="1">
      <c r="D530" s="114"/>
    </row>
    <row r="531" spans="4:4" s="28" customFormat="1">
      <c r="D531" s="114"/>
    </row>
    <row r="532" spans="4:4" s="28" customFormat="1">
      <c r="D532" s="114"/>
    </row>
    <row r="533" spans="4:4" s="28" customFormat="1">
      <c r="D533" s="114"/>
    </row>
    <row r="534" spans="4:4" s="28" customFormat="1">
      <c r="D534" s="114"/>
    </row>
    <row r="535" spans="4:4" s="28" customFormat="1">
      <c r="D535" s="114"/>
    </row>
    <row r="536" spans="4:4" s="28" customFormat="1">
      <c r="D536" s="114"/>
    </row>
    <row r="537" spans="4:4" s="28" customFormat="1">
      <c r="D537" s="114"/>
    </row>
    <row r="538" spans="4:4" s="28" customFormat="1">
      <c r="D538" s="114"/>
    </row>
    <row r="539" spans="4:4" s="28" customFormat="1">
      <c r="D539" s="114"/>
    </row>
    <row r="540" spans="4:4" s="28" customFormat="1">
      <c r="D540" s="114"/>
    </row>
    <row r="541" spans="4:4" s="28" customFormat="1">
      <c r="D541" s="114"/>
    </row>
    <row r="542" spans="4:4" s="28" customFormat="1">
      <c r="D542" s="114"/>
    </row>
    <row r="543" spans="4:4" s="28" customFormat="1">
      <c r="D543" s="114"/>
    </row>
    <row r="544" spans="4:4" s="28" customFormat="1">
      <c r="D544" s="114"/>
    </row>
    <row r="545" spans="4:4" s="28" customFormat="1">
      <c r="D545" s="114"/>
    </row>
    <row r="546" spans="4:4" s="28" customFormat="1">
      <c r="D546" s="114"/>
    </row>
    <row r="547" spans="4:4" s="28" customFormat="1">
      <c r="D547" s="114"/>
    </row>
    <row r="548" spans="4:4" s="28" customFormat="1">
      <c r="D548" s="114"/>
    </row>
    <row r="549" spans="4:4" s="28" customFormat="1">
      <c r="D549" s="114"/>
    </row>
    <row r="550" spans="4:4" s="28" customFormat="1">
      <c r="D550" s="114"/>
    </row>
    <row r="551" spans="4:4" s="28" customFormat="1">
      <c r="D551" s="114"/>
    </row>
    <row r="552" spans="4:4" s="28" customFormat="1">
      <c r="D552" s="114"/>
    </row>
    <row r="553" spans="4:4" s="28" customFormat="1">
      <c r="D553" s="114"/>
    </row>
    <row r="554" spans="4:4" s="28" customFormat="1">
      <c r="D554" s="114"/>
    </row>
    <row r="555" spans="4:4" s="28" customFormat="1">
      <c r="D555" s="114"/>
    </row>
    <row r="556" spans="4:4" s="28" customFormat="1">
      <c r="D556" s="114"/>
    </row>
    <row r="557" spans="4:4" s="28" customFormat="1">
      <c r="D557" s="114"/>
    </row>
    <row r="558" spans="4:4" s="28" customFormat="1">
      <c r="D558" s="114"/>
    </row>
    <row r="559" spans="4:4" s="28" customFormat="1">
      <c r="D559" s="114"/>
    </row>
    <row r="560" spans="4:4" s="28" customFormat="1">
      <c r="D560" s="114"/>
    </row>
    <row r="561" spans="4:4" s="28" customFormat="1">
      <c r="D561" s="114"/>
    </row>
    <row r="562" spans="4:4" s="28" customFormat="1">
      <c r="D562" s="114"/>
    </row>
    <row r="563" spans="4:4" s="28" customFormat="1">
      <c r="D563" s="114"/>
    </row>
    <row r="564" spans="4:4" s="28" customFormat="1">
      <c r="D564" s="114"/>
    </row>
    <row r="565" spans="4:4" s="28" customFormat="1">
      <c r="D565" s="114"/>
    </row>
    <row r="566" spans="4:4" s="28" customFormat="1">
      <c r="D566" s="114"/>
    </row>
    <row r="567" spans="4:4" s="28" customFormat="1">
      <c r="D567" s="114"/>
    </row>
    <row r="568" spans="4:4" s="28" customFormat="1">
      <c r="D568" s="114"/>
    </row>
    <row r="569" spans="4:4" s="28" customFormat="1">
      <c r="D569" s="114"/>
    </row>
    <row r="570" spans="4:4" s="28" customFormat="1">
      <c r="D570" s="114"/>
    </row>
    <row r="571" spans="4:4" s="28" customFormat="1">
      <c r="D571" s="114"/>
    </row>
    <row r="572" spans="4:4" s="28" customFormat="1">
      <c r="D572" s="114"/>
    </row>
    <row r="573" spans="4:4" s="28" customFormat="1">
      <c r="D573" s="114"/>
    </row>
    <row r="574" spans="4:4" s="28" customFormat="1">
      <c r="D574" s="114"/>
    </row>
    <row r="575" spans="4:4" s="28" customFormat="1">
      <c r="D575" s="114"/>
    </row>
    <row r="576" spans="4:4" s="28" customFormat="1">
      <c r="D576" s="114"/>
    </row>
    <row r="577" spans="4:4" s="28" customFormat="1">
      <c r="D577" s="114"/>
    </row>
    <row r="578" spans="4:4" s="28" customFormat="1">
      <c r="D578" s="114"/>
    </row>
    <row r="579" spans="4:4" s="28" customFormat="1">
      <c r="D579" s="114"/>
    </row>
    <row r="580" spans="4:4" s="28" customFormat="1">
      <c r="D580" s="114"/>
    </row>
    <row r="581" spans="4:4" s="28" customFormat="1">
      <c r="D581" s="114"/>
    </row>
    <row r="582" spans="4:4" s="28" customFormat="1">
      <c r="D582" s="114"/>
    </row>
    <row r="583" spans="4:4" s="28" customFormat="1">
      <c r="D583" s="114"/>
    </row>
    <row r="584" spans="4:4" s="28" customFormat="1">
      <c r="D584" s="114"/>
    </row>
    <row r="585" spans="4:4" s="28" customFormat="1">
      <c r="D585" s="114"/>
    </row>
    <row r="586" spans="4:4" s="28" customFormat="1">
      <c r="D586" s="114"/>
    </row>
    <row r="587" spans="4:4" s="28" customFormat="1">
      <c r="D587" s="114"/>
    </row>
    <row r="588" spans="4:4" s="28" customFormat="1">
      <c r="D588" s="114"/>
    </row>
    <row r="589" spans="4:4" s="28" customFormat="1">
      <c r="D589" s="114"/>
    </row>
    <row r="590" spans="4:4" s="28" customFormat="1">
      <c r="D590" s="114"/>
    </row>
    <row r="591" spans="4:4" s="28" customFormat="1">
      <c r="D591" s="114"/>
    </row>
    <row r="592" spans="4:4" s="28" customFormat="1">
      <c r="D592" s="114"/>
    </row>
    <row r="593" spans="4:4" s="28" customFormat="1">
      <c r="D593" s="114"/>
    </row>
    <row r="594" spans="4:4" s="28" customFormat="1">
      <c r="D594" s="114"/>
    </row>
    <row r="595" spans="4:4" s="28" customFormat="1">
      <c r="D595" s="114"/>
    </row>
    <row r="596" spans="4:4" s="28" customFormat="1">
      <c r="D596" s="114"/>
    </row>
    <row r="597" spans="4:4" s="28" customFormat="1">
      <c r="D597" s="114"/>
    </row>
    <row r="598" spans="4:4" s="28" customFormat="1">
      <c r="D598" s="114"/>
    </row>
    <row r="599" spans="4:4" s="28" customFormat="1">
      <c r="D599" s="114"/>
    </row>
    <row r="600" spans="4:4" s="28" customFormat="1">
      <c r="D600" s="114"/>
    </row>
    <row r="601" spans="4:4" s="28" customFormat="1">
      <c r="D601" s="114"/>
    </row>
    <row r="602" spans="4:4" s="28" customFormat="1">
      <c r="D602" s="114"/>
    </row>
    <row r="603" spans="4:4" s="28" customFormat="1">
      <c r="D603" s="114"/>
    </row>
    <row r="604" spans="4:4" s="28" customFormat="1">
      <c r="D604" s="114"/>
    </row>
    <row r="605" spans="4:4" s="28" customFormat="1">
      <c r="D605" s="114"/>
    </row>
    <row r="606" spans="4:4" s="28" customFormat="1">
      <c r="D606" s="114"/>
    </row>
    <row r="607" spans="4:4" s="28" customFormat="1">
      <c r="D607" s="114"/>
    </row>
    <row r="608" spans="4:4" s="28" customFormat="1">
      <c r="D608" s="114"/>
    </row>
    <row r="609" spans="1:4" s="28" customFormat="1">
      <c r="D609" s="114"/>
    </row>
    <row r="610" spans="1:4" s="28" customFormat="1">
      <c r="D610" s="114"/>
    </row>
    <row r="611" spans="1:4" s="28" customFormat="1">
      <c r="D611" s="114"/>
    </row>
    <row r="612" spans="1:4" s="28" customFormat="1">
      <c r="D612" s="114"/>
    </row>
    <row r="613" spans="1:4" s="28" customFormat="1">
      <c r="D613" s="114"/>
    </row>
    <row r="614" spans="1:4" s="28" customFormat="1">
      <c r="D614" s="114"/>
    </row>
    <row r="615" spans="1:4" s="28" customFormat="1">
      <c r="D615" s="114"/>
    </row>
    <row r="616" spans="1:4" s="28" customFormat="1">
      <c r="D616" s="114"/>
    </row>
    <row r="617" spans="1:4" s="28" customFormat="1">
      <c r="D617" s="114"/>
    </row>
    <row r="618" spans="1:4" s="28" customFormat="1">
      <c r="D618" s="114"/>
    </row>
    <row r="619" spans="1:4" s="28" customFormat="1">
      <c r="D619" s="114"/>
    </row>
    <row r="620" spans="1:4" s="28" customFormat="1">
      <c r="D620" s="114"/>
    </row>
    <row r="621" spans="1:4" s="28" customFormat="1">
      <c r="D621" s="114"/>
    </row>
    <row r="622" spans="1:4" s="28" customFormat="1">
      <c r="D622" s="114"/>
    </row>
    <row r="623" spans="1:4">
      <c r="A623" s="28"/>
      <c r="B623" s="28"/>
      <c r="C623" s="28"/>
      <c r="D623" s="114"/>
    </row>
    <row r="624" spans="1:4">
      <c r="A624" s="28"/>
      <c r="B624" s="28"/>
      <c r="C624" s="28"/>
      <c r="D624" s="114"/>
    </row>
    <row r="625" spans="1:4">
      <c r="A625" s="28"/>
      <c r="B625" s="28"/>
      <c r="C625" s="28"/>
      <c r="D625" s="114"/>
    </row>
    <row r="626" spans="1:4">
      <c r="A626" s="28"/>
      <c r="B626" s="28"/>
      <c r="C626" s="28"/>
      <c r="D626" s="114"/>
    </row>
    <row r="627" spans="1:4">
      <c r="A627" s="28"/>
      <c r="B627" s="28"/>
      <c r="C627" s="28"/>
      <c r="D627" s="114"/>
    </row>
    <row r="628" spans="1:4">
      <c r="A628" s="28"/>
      <c r="B628" s="28"/>
      <c r="C628" s="28"/>
      <c r="D628" s="114"/>
    </row>
    <row r="629" spans="1:4">
      <c r="A629" s="28"/>
      <c r="B629" s="28"/>
      <c r="C629" s="28"/>
      <c r="D629" s="114"/>
    </row>
    <row r="630" spans="1:4">
      <c r="A630" s="28"/>
      <c r="B630" s="28"/>
      <c r="C630" s="28"/>
      <c r="D630" s="114"/>
    </row>
    <row r="631" spans="1:4">
      <c r="A631" s="28"/>
      <c r="B631" s="28"/>
      <c r="C631" s="28"/>
      <c r="D631" s="114"/>
    </row>
    <row r="632" spans="1:4">
      <c r="A632" s="28"/>
      <c r="B632" s="28"/>
      <c r="C632" s="28"/>
      <c r="D632" s="114"/>
    </row>
    <row r="633" spans="1:4">
      <c r="A633" s="28"/>
      <c r="B633" s="28"/>
      <c r="C633" s="28"/>
      <c r="D633" s="114"/>
    </row>
    <row r="634" spans="1:4">
      <c r="A634" s="28"/>
      <c r="B634" s="28"/>
      <c r="C634" s="28"/>
      <c r="D634" s="114"/>
    </row>
    <row r="635" spans="1:4">
      <c r="A635" s="28"/>
      <c r="B635" s="28"/>
      <c r="C635" s="28"/>
      <c r="D635" s="114"/>
    </row>
    <row r="636" spans="1:4">
      <c r="A636" s="28"/>
      <c r="B636" s="28"/>
      <c r="C636" s="28"/>
      <c r="D636" s="114"/>
    </row>
    <row r="637" spans="1:4">
      <c r="A637" s="28"/>
      <c r="B637" s="28"/>
      <c r="C637" s="28"/>
      <c r="D637" s="114"/>
    </row>
    <row r="638" spans="1:4">
      <c r="A638" s="28"/>
      <c r="B638" s="28"/>
      <c r="C638" s="28"/>
      <c r="D638" s="114"/>
    </row>
  </sheetData>
  <mergeCells count="13">
    <mergeCell ref="E10:E11"/>
    <mergeCell ref="A7:D8"/>
    <mergeCell ref="A9:D9"/>
    <mergeCell ref="A10:A11"/>
    <mergeCell ref="B10:B11"/>
    <mergeCell ref="C10:C11"/>
    <mergeCell ref="D10:D11"/>
    <mergeCell ref="C1:D1"/>
    <mergeCell ref="A2:D2"/>
    <mergeCell ref="A3:D3"/>
    <mergeCell ref="A4:D4"/>
    <mergeCell ref="A5:B5"/>
    <mergeCell ref="C5:D5"/>
  </mergeCells>
  <pageMargins left="0.70866141732283461" right="0.70866141732283461" top="0.74803149606299213" bottom="0.74803149606299213" header="0.31496062992125984" footer="0.31496062992125984"/>
  <pageSetup paperSize="9" orientation="portrait" horizontalDpi="1200" verticalDpi="12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61"/>
  <sheetViews>
    <sheetView tabSelected="1" zoomScale="78" zoomScaleNormal="78" workbookViewId="0">
      <pane ySplit="11" topLeftCell="A120" activePane="bottomLeft" state="frozen"/>
      <selection pane="bottomLeft" activeCell="D10" sqref="D10:D11"/>
    </sheetView>
  </sheetViews>
  <sheetFormatPr defaultRowHeight="16.5"/>
  <cols>
    <col min="1" max="1" width="45.28515625" style="2" customWidth="1"/>
    <col min="2" max="2" width="13.28515625" style="2" customWidth="1"/>
    <col min="3" max="3" width="7" style="2" customWidth="1"/>
    <col min="4" max="5" width="11.28515625" style="2" customWidth="1"/>
    <col min="6" max="6" width="10" style="2" customWidth="1"/>
    <col min="7" max="7" width="7.28515625" style="2" customWidth="1"/>
    <col min="8" max="8" width="4.85546875" style="2" customWidth="1"/>
    <col min="9" max="9" width="3.42578125" style="2" customWidth="1"/>
    <col min="10" max="10" width="4.140625" style="2" customWidth="1"/>
    <col min="11" max="11" width="3.42578125" style="2" customWidth="1"/>
    <col min="12" max="16384" width="9.140625" style="2"/>
  </cols>
  <sheetData>
    <row r="1" spans="1:9">
      <c r="A1" s="2" t="s">
        <v>155</v>
      </c>
      <c r="C1" s="367" t="s">
        <v>151</v>
      </c>
      <c r="D1" s="367"/>
      <c r="E1" s="367"/>
    </row>
    <row r="2" spans="1:9">
      <c r="A2" s="367" t="s">
        <v>12</v>
      </c>
      <c r="B2" s="367"/>
      <c r="C2" s="367"/>
      <c r="D2" s="367"/>
      <c r="E2" s="367"/>
    </row>
    <row r="3" spans="1:9">
      <c r="A3" s="367" t="s">
        <v>17</v>
      </c>
      <c r="B3" s="367"/>
      <c r="C3" s="367"/>
      <c r="D3" s="367"/>
      <c r="E3" s="367"/>
    </row>
    <row r="4" spans="1:9">
      <c r="A4" s="367" t="s">
        <v>362</v>
      </c>
      <c r="B4" s="367"/>
      <c r="C4" s="367"/>
      <c r="D4" s="367"/>
      <c r="E4" s="367"/>
    </row>
    <row r="5" spans="1:9">
      <c r="A5" s="367"/>
      <c r="B5" s="367"/>
      <c r="C5" s="367" t="s">
        <v>453</v>
      </c>
      <c r="D5" s="367"/>
      <c r="E5" s="375"/>
    </row>
    <row r="6" spans="1:9" ht="12.75" customHeight="1">
      <c r="A6" s="194" t="s">
        <v>155</v>
      </c>
    </row>
    <row r="7" spans="1:9">
      <c r="A7" s="388" t="s">
        <v>375</v>
      </c>
      <c r="B7" s="388"/>
      <c r="C7" s="388"/>
      <c r="D7" s="388"/>
      <c r="E7" s="30"/>
      <c r="F7" s="30"/>
      <c r="G7" s="28"/>
    </row>
    <row r="8" spans="1:9" ht="52.5" customHeight="1">
      <c r="A8" s="388"/>
      <c r="B8" s="388"/>
      <c r="C8" s="388"/>
      <c r="D8" s="388"/>
      <c r="E8" s="30"/>
      <c r="F8" s="30"/>
    </row>
    <row r="9" spans="1:9">
      <c r="A9" s="397"/>
      <c r="B9" s="397"/>
      <c r="C9" s="397"/>
      <c r="D9" s="397"/>
      <c r="E9" s="30"/>
      <c r="F9" s="30"/>
    </row>
    <row r="10" spans="1:9" ht="12.75" customHeight="1">
      <c r="A10" s="392" t="s">
        <v>2</v>
      </c>
      <c r="B10" s="392" t="s">
        <v>53</v>
      </c>
      <c r="C10" s="392" t="s">
        <v>54</v>
      </c>
      <c r="D10" s="395" t="s">
        <v>467</v>
      </c>
      <c r="E10" s="395" t="s">
        <v>367</v>
      </c>
      <c r="F10" s="396"/>
    </row>
    <row r="11" spans="1:9" ht="51" customHeight="1">
      <c r="A11" s="393"/>
      <c r="B11" s="393"/>
      <c r="C11" s="393"/>
      <c r="D11" s="395"/>
      <c r="E11" s="395"/>
      <c r="F11" s="396"/>
      <c r="G11" s="333"/>
      <c r="H11" s="333"/>
      <c r="I11" s="333"/>
    </row>
    <row r="12" spans="1:9" ht="51.75" customHeight="1">
      <c r="A12" s="167" t="s">
        <v>55</v>
      </c>
      <c r="B12" s="168" t="s">
        <v>171</v>
      </c>
      <c r="C12" s="169"/>
      <c r="D12" s="227">
        <f>D13+D16+D20</f>
        <v>937101.88</v>
      </c>
      <c r="E12" s="227">
        <f>E13+E16+E20</f>
        <v>510000</v>
      </c>
      <c r="F12" s="122"/>
    </row>
    <row r="13" spans="1:9" ht="63.75" customHeight="1">
      <c r="A13" s="79" t="s">
        <v>56</v>
      </c>
      <c r="B13" s="170" t="s">
        <v>172</v>
      </c>
      <c r="C13" s="171"/>
      <c r="D13" s="217">
        <f>D14</f>
        <v>580000</v>
      </c>
      <c r="E13" s="217">
        <f>E14</f>
        <v>300000</v>
      </c>
      <c r="F13" s="117"/>
    </row>
    <row r="14" spans="1:9" ht="67.5" customHeight="1">
      <c r="A14" s="172" t="s">
        <v>333</v>
      </c>
      <c r="B14" s="163" t="s">
        <v>334</v>
      </c>
      <c r="C14" s="163"/>
      <c r="D14" s="217">
        <f>D15</f>
        <v>580000</v>
      </c>
      <c r="E14" s="217">
        <f>E15</f>
        <v>300000</v>
      </c>
      <c r="F14" s="36"/>
    </row>
    <row r="15" spans="1:9" ht="46.5" customHeight="1">
      <c r="A15" s="172" t="s">
        <v>72</v>
      </c>
      <c r="B15" s="163"/>
      <c r="C15" s="163">
        <v>200</v>
      </c>
      <c r="D15" s="217">
        <v>580000</v>
      </c>
      <c r="E15" s="217">
        <v>300000</v>
      </c>
      <c r="F15" s="36"/>
    </row>
    <row r="16" spans="1:9" ht="66" customHeight="1">
      <c r="A16" s="79" t="s">
        <v>58</v>
      </c>
      <c r="B16" s="170" t="s">
        <v>174</v>
      </c>
      <c r="C16" s="171"/>
      <c r="D16" s="217">
        <f>D17</f>
        <v>297101.88</v>
      </c>
      <c r="E16" s="217">
        <f>E17</f>
        <v>150000</v>
      </c>
      <c r="F16" s="117"/>
    </row>
    <row r="17" spans="1:6" ht="45" customHeight="1">
      <c r="A17" s="79" t="s">
        <v>251</v>
      </c>
      <c r="B17" s="170" t="s">
        <v>185</v>
      </c>
      <c r="C17" s="171"/>
      <c r="D17" s="217">
        <f>D18</f>
        <v>297101.88</v>
      </c>
      <c r="E17" s="217">
        <v>150000</v>
      </c>
      <c r="F17" s="117"/>
    </row>
    <row r="18" spans="1:6" ht="111.75" customHeight="1">
      <c r="A18" s="172" t="s">
        <v>335</v>
      </c>
      <c r="B18" s="169" t="s">
        <v>336</v>
      </c>
      <c r="C18" s="171"/>
      <c r="D18" s="217">
        <f>D19</f>
        <v>297101.88</v>
      </c>
      <c r="E18" s="217">
        <f>E19</f>
        <v>150000</v>
      </c>
      <c r="F18" s="36"/>
    </row>
    <row r="19" spans="1:6" ht="34.5" customHeight="1">
      <c r="A19" s="172" t="s">
        <v>72</v>
      </c>
      <c r="B19" s="163"/>
      <c r="C19" s="163">
        <v>200</v>
      </c>
      <c r="D19" s="217">
        <v>297101.88</v>
      </c>
      <c r="E19" s="217">
        <v>150000</v>
      </c>
      <c r="F19" s="36"/>
    </row>
    <row r="20" spans="1:6" ht="32.25" customHeight="1">
      <c r="A20" s="79" t="s">
        <v>60</v>
      </c>
      <c r="B20" s="170" t="s">
        <v>176</v>
      </c>
      <c r="C20" s="171"/>
      <c r="D20" s="217">
        <f>D21</f>
        <v>60000</v>
      </c>
      <c r="E20" s="217">
        <f>E22</f>
        <v>60000</v>
      </c>
      <c r="F20" s="36"/>
    </row>
    <row r="21" spans="1:6" ht="104.25" customHeight="1">
      <c r="A21" s="79" t="s">
        <v>252</v>
      </c>
      <c r="B21" s="170" t="s">
        <v>186</v>
      </c>
      <c r="C21" s="171"/>
      <c r="D21" s="217">
        <f>D22</f>
        <v>60000</v>
      </c>
      <c r="E21" s="217">
        <f>E22</f>
        <v>60000</v>
      </c>
      <c r="F21" s="36"/>
    </row>
    <row r="22" spans="1:6" ht="63" customHeight="1">
      <c r="A22" s="172" t="s">
        <v>337</v>
      </c>
      <c r="B22" s="169" t="s">
        <v>338</v>
      </c>
      <c r="C22" s="171"/>
      <c r="D22" s="217">
        <f>D23</f>
        <v>60000</v>
      </c>
      <c r="E22" s="217">
        <f>E23</f>
        <v>60000</v>
      </c>
      <c r="F22" s="36"/>
    </row>
    <row r="23" spans="1:6" ht="48.75" customHeight="1">
      <c r="A23" s="172" t="s">
        <v>72</v>
      </c>
      <c r="B23" s="163"/>
      <c r="C23" s="163">
        <v>200</v>
      </c>
      <c r="D23" s="217">
        <v>60000</v>
      </c>
      <c r="E23" s="222">
        <v>60000</v>
      </c>
      <c r="F23" s="36"/>
    </row>
    <row r="24" spans="1:6" ht="60" customHeight="1">
      <c r="A24" s="167" t="s">
        <v>62</v>
      </c>
      <c r="B24" s="168" t="s">
        <v>178</v>
      </c>
      <c r="C24" s="171"/>
      <c r="D24" s="217">
        <f>D25</f>
        <v>80000</v>
      </c>
      <c r="E24" s="217">
        <f t="shared" ref="E24" si="0">E25</f>
        <v>50000</v>
      </c>
      <c r="F24" s="36"/>
    </row>
    <row r="25" spans="1:6" ht="55.5" customHeight="1">
      <c r="A25" s="79" t="s">
        <v>63</v>
      </c>
      <c r="B25" s="170" t="s">
        <v>179</v>
      </c>
      <c r="C25" s="171"/>
      <c r="D25" s="217">
        <f>D26</f>
        <v>80000</v>
      </c>
      <c r="E25" s="217">
        <f>E26</f>
        <v>50000</v>
      </c>
      <c r="F25" s="36"/>
    </row>
    <row r="26" spans="1:6" ht="40.5" customHeight="1">
      <c r="A26" s="79" t="s">
        <v>253</v>
      </c>
      <c r="B26" s="170" t="s">
        <v>187</v>
      </c>
      <c r="C26" s="171"/>
      <c r="D26" s="217">
        <f>D27</f>
        <v>80000</v>
      </c>
      <c r="E26" s="217">
        <f>E27</f>
        <v>50000</v>
      </c>
      <c r="F26" s="36"/>
    </row>
    <row r="27" spans="1:6" ht="67.5" customHeight="1">
      <c r="A27" s="172" t="s">
        <v>339</v>
      </c>
      <c r="B27" s="169" t="s">
        <v>340</v>
      </c>
      <c r="C27" s="171"/>
      <c r="D27" s="217">
        <f t="shared" ref="D27:E27" si="1">D28</f>
        <v>80000</v>
      </c>
      <c r="E27" s="217">
        <f t="shared" si="1"/>
        <v>50000</v>
      </c>
      <c r="F27" s="36"/>
    </row>
    <row r="28" spans="1:6" ht="50.25" customHeight="1">
      <c r="A28" s="172" t="s">
        <v>72</v>
      </c>
      <c r="B28" s="163"/>
      <c r="C28" s="163">
        <v>200</v>
      </c>
      <c r="D28" s="217">
        <v>80000</v>
      </c>
      <c r="E28" s="222">
        <v>50000</v>
      </c>
      <c r="F28" s="36"/>
    </row>
    <row r="29" spans="1:6" ht="61.5" customHeight="1">
      <c r="A29" s="167" t="s">
        <v>65</v>
      </c>
      <c r="B29" s="168" t="s">
        <v>181</v>
      </c>
      <c r="C29" s="171"/>
      <c r="D29" s="217">
        <f>D30</f>
        <v>352000</v>
      </c>
      <c r="E29" s="217">
        <f>E30</f>
        <v>102000</v>
      </c>
      <c r="F29" s="36"/>
    </row>
    <row r="30" spans="1:6" ht="71.25" customHeight="1">
      <c r="A30" s="166" t="s">
        <v>66</v>
      </c>
      <c r="B30" s="79" t="s">
        <v>183</v>
      </c>
      <c r="C30" s="171"/>
      <c r="D30" s="217">
        <f>D32+D34</f>
        <v>352000</v>
      </c>
      <c r="E30" s="217">
        <f>E32+E34</f>
        <v>102000</v>
      </c>
      <c r="F30" s="36"/>
    </row>
    <row r="31" spans="1:6" ht="69" customHeight="1">
      <c r="A31" s="166" t="s">
        <v>188</v>
      </c>
      <c r="B31" s="79" t="s">
        <v>189</v>
      </c>
      <c r="C31" s="171"/>
      <c r="D31" s="217">
        <f>D32</f>
        <v>350000</v>
      </c>
      <c r="E31" s="217">
        <f>E32</f>
        <v>100000</v>
      </c>
      <c r="F31" s="36"/>
    </row>
    <row r="32" spans="1:6" ht="45.75" customHeight="1">
      <c r="A32" s="166" t="s">
        <v>247</v>
      </c>
      <c r="B32" s="169" t="s">
        <v>182</v>
      </c>
      <c r="C32" s="171"/>
      <c r="D32" s="217">
        <f>D33</f>
        <v>350000</v>
      </c>
      <c r="E32" s="222">
        <f>E33</f>
        <v>100000</v>
      </c>
      <c r="F32" s="36"/>
    </row>
    <row r="33" spans="1:9" ht="32.25" customHeight="1">
      <c r="A33" s="172" t="s">
        <v>72</v>
      </c>
      <c r="B33" s="163"/>
      <c r="C33" s="163">
        <v>200</v>
      </c>
      <c r="D33" s="217">
        <v>350000</v>
      </c>
      <c r="E33" s="222">
        <v>100000</v>
      </c>
      <c r="F33" s="36"/>
    </row>
    <row r="34" spans="1:9" ht="58.5" customHeight="1">
      <c r="A34" s="156" t="s">
        <v>341</v>
      </c>
      <c r="B34" s="23" t="s">
        <v>342</v>
      </c>
      <c r="C34" s="38"/>
      <c r="D34" s="221">
        <f>D35</f>
        <v>2000</v>
      </c>
      <c r="E34" s="218">
        <f>E35</f>
        <v>2000</v>
      </c>
      <c r="F34" s="28"/>
    </row>
    <row r="35" spans="1:9" ht="47.25" customHeight="1">
      <c r="A35" s="172" t="s">
        <v>72</v>
      </c>
      <c r="B35" s="23"/>
      <c r="C35" s="38">
        <v>200</v>
      </c>
      <c r="D35" s="221">
        <v>2000</v>
      </c>
      <c r="E35" s="228">
        <v>2000</v>
      </c>
      <c r="F35" s="28"/>
    </row>
    <row r="36" spans="1:9" ht="55.5" customHeight="1">
      <c r="A36" s="173" t="s">
        <v>100</v>
      </c>
      <c r="B36" s="174" t="s">
        <v>190</v>
      </c>
      <c r="C36" s="171"/>
      <c r="D36" s="217">
        <f t="shared" ref="D36" si="2">D37</f>
        <v>502000</v>
      </c>
      <c r="E36" s="217">
        <f>E37</f>
        <v>430000</v>
      </c>
      <c r="F36" s="36"/>
    </row>
    <row r="37" spans="1:9" ht="66.75" customHeight="1">
      <c r="A37" s="175" t="s">
        <v>67</v>
      </c>
      <c r="B37" s="176" t="s">
        <v>191</v>
      </c>
      <c r="C37" s="171"/>
      <c r="D37" s="217">
        <f>D41+D44+D38</f>
        <v>502000</v>
      </c>
      <c r="E37" s="217">
        <f>E38+E41+E44</f>
        <v>430000</v>
      </c>
      <c r="F37" s="36"/>
    </row>
    <row r="38" spans="1:9" ht="60" customHeight="1">
      <c r="A38" s="159" t="s">
        <v>329</v>
      </c>
      <c r="B38" s="22" t="s">
        <v>330</v>
      </c>
      <c r="C38" s="42"/>
      <c r="D38" s="225">
        <f>D39</f>
        <v>100000</v>
      </c>
      <c r="E38" s="218">
        <f>E39</f>
        <v>100000</v>
      </c>
      <c r="F38" s="36"/>
    </row>
    <row r="39" spans="1:9" ht="54.75" customHeight="1">
      <c r="A39" s="159" t="s">
        <v>259</v>
      </c>
      <c r="B39" s="22" t="s">
        <v>331</v>
      </c>
      <c r="C39" s="42"/>
      <c r="D39" s="225">
        <v>100000</v>
      </c>
      <c r="E39" s="218">
        <v>100000</v>
      </c>
      <c r="F39" s="36"/>
    </row>
    <row r="40" spans="1:9" ht="54.75" customHeight="1">
      <c r="A40" s="172" t="s">
        <v>72</v>
      </c>
      <c r="B40" s="22"/>
      <c r="C40" s="42" t="s">
        <v>165</v>
      </c>
      <c r="D40" s="225">
        <v>100000</v>
      </c>
      <c r="E40" s="218">
        <v>100000</v>
      </c>
      <c r="F40" s="36"/>
    </row>
    <row r="41" spans="1:9" ht="92.25" customHeight="1">
      <c r="A41" s="172" t="s">
        <v>192</v>
      </c>
      <c r="B41" s="163" t="s">
        <v>193</v>
      </c>
      <c r="C41" s="175"/>
      <c r="D41" s="229">
        <f>D42</f>
        <v>80000</v>
      </c>
      <c r="E41" s="222">
        <f>E42</f>
        <v>30000</v>
      </c>
      <c r="F41" s="36"/>
    </row>
    <row r="42" spans="1:9" ht="51.75" customHeight="1">
      <c r="A42" s="172" t="s">
        <v>259</v>
      </c>
      <c r="B42" s="163" t="s">
        <v>196</v>
      </c>
      <c r="C42" s="175"/>
      <c r="D42" s="229">
        <f>D43</f>
        <v>80000</v>
      </c>
      <c r="E42" s="222">
        <f>E43</f>
        <v>30000</v>
      </c>
      <c r="F42" s="36"/>
    </row>
    <row r="43" spans="1:9" ht="51.75" customHeight="1">
      <c r="A43" s="172" t="s">
        <v>72</v>
      </c>
      <c r="B43" s="163"/>
      <c r="C43" s="175">
        <v>200</v>
      </c>
      <c r="D43" s="229">
        <v>80000</v>
      </c>
      <c r="E43" s="222">
        <v>30000</v>
      </c>
      <c r="F43" s="36"/>
    </row>
    <row r="44" spans="1:9" ht="83.25" customHeight="1">
      <c r="A44" s="172" t="s">
        <v>194</v>
      </c>
      <c r="B44" s="163" t="s">
        <v>195</v>
      </c>
      <c r="C44" s="175"/>
      <c r="D44" s="229">
        <f>D45</f>
        <v>322000</v>
      </c>
      <c r="E44" s="222">
        <f>E45</f>
        <v>300000</v>
      </c>
      <c r="F44" s="36"/>
      <c r="G44" s="28"/>
      <c r="H44" s="28"/>
      <c r="I44" s="28"/>
    </row>
    <row r="45" spans="1:9" ht="50.25" customHeight="1">
      <c r="A45" s="172" t="s">
        <v>259</v>
      </c>
      <c r="B45" s="163" t="s">
        <v>197</v>
      </c>
      <c r="C45" s="177"/>
      <c r="D45" s="229">
        <f>D46</f>
        <v>322000</v>
      </c>
      <c r="E45" s="222">
        <f>E46</f>
        <v>300000</v>
      </c>
      <c r="F45" s="36"/>
      <c r="G45" s="28"/>
      <c r="H45" s="28"/>
      <c r="I45" s="28"/>
    </row>
    <row r="46" spans="1:9" ht="53.25" customHeight="1">
      <c r="A46" s="172" t="s">
        <v>72</v>
      </c>
      <c r="B46" s="163"/>
      <c r="C46" s="175">
        <v>200</v>
      </c>
      <c r="D46" s="229">
        <v>322000</v>
      </c>
      <c r="E46" s="222">
        <v>300000</v>
      </c>
      <c r="F46" s="34"/>
      <c r="G46" s="28"/>
      <c r="H46" s="28"/>
      <c r="I46" s="28"/>
    </row>
    <row r="47" spans="1:9" ht="51.75" customHeight="1">
      <c r="A47" s="167" t="s">
        <v>68</v>
      </c>
      <c r="B47" s="168" t="s">
        <v>198</v>
      </c>
      <c r="C47" s="178"/>
      <c r="D47" s="222">
        <f>D49+D53+D48</f>
        <v>1581244.5</v>
      </c>
      <c r="E47" s="222">
        <f>E49+E53+E48</f>
        <v>1736653.2</v>
      </c>
      <c r="F47" s="34"/>
      <c r="G47" s="28"/>
      <c r="H47" s="28"/>
      <c r="I47" s="28"/>
    </row>
    <row r="48" spans="1:9" ht="77.25" customHeight="1">
      <c r="A48" s="153" t="s">
        <v>69</v>
      </c>
      <c r="B48" s="15" t="s">
        <v>199</v>
      </c>
      <c r="C48" s="39"/>
      <c r="D48" s="223">
        <v>0</v>
      </c>
      <c r="E48" s="218">
        <v>0</v>
      </c>
      <c r="F48" s="36"/>
      <c r="G48" s="28"/>
      <c r="H48" s="28"/>
      <c r="I48" s="28"/>
    </row>
    <row r="49" spans="1:10" ht="72" customHeight="1">
      <c r="A49" s="180" t="s">
        <v>70</v>
      </c>
      <c r="B49" s="170" t="s">
        <v>200</v>
      </c>
      <c r="C49" s="179"/>
      <c r="D49" s="222">
        <f t="shared" ref="D49:E50" si="3">D50</f>
        <v>6209.92</v>
      </c>
      <c r="E49" s="222">
        <f t="shared" si="3"/>
        <v>2069.98</v>
      </c>
      <c r="F49" s="34"/>
    </row>
    <row r="50" spans="1:10" ht="104.25" customHeight="1">
      <c r="A50" s="163" t="s">
        <v>254</v>
      </c>
      <c r="B50" s="170" t="s">
        <v>203</v>
      </c>
      <c r="C50" s="179" t="s">
        <v>155</v>
      </c>
      <c r="D50" s="222">
        <f t="shared" si="3"/>
        <v>6209.92</v>
      </c>
      <c r="E50" s="222">
        <f t="shared" si="3"/>
        <v>2069.98</v>
      </c>
      <c r="F50" s="34"/>
    </row>
    <row r="51" spans="1:10" ht="53.25" customHeight="1">
      <c r="A51" s="166" t="s">
        <v>446</v>
      </c>
      <c r="B51" s="169" t="s">
        <v>343</v>
      </c>
      <c r="C51" s="179"/>
      <c r="D51" s="222">
        <f>D52</f>
        <v>6209.92</v>
      </c>
      <c r="E51" s="222">
        <f>E52</f>
        <v>2069.98</v>
      </c>
      <c r="F51" s="36"/>
    </row>
    <row r="52" spans="1:10" ht="38.25" customHeight="1">
      <c r="A52" s="163" t="s">
        <v>201</v>
      </c>
      <c r="B52" s="163"/>
      <c r="C52" s="163">
        <v>300</v>
      </c>
      <c r="D52" s="222">
        <v>6209.92</v>
      </c>
      <c r="E52" s="222">
        <v>2069.98</v>
      </c>
      <c r="F52" s="36"/>
      <c r="G52" s="28"/>
      <c r="H52" s="28"/>
      <c r="I52" s="28"/>
    </row>
    <row r="53" spans="1:10" ht="71.25" customHeight="1">
      <c r="A53" s="162" t="s">
        <v>204</v>
      </c>
      <c r="B53" s="142" t="s">
        <v>205</v>
      </c>
      <c r="C53" s="38"/>
      <c r="D53" s="218">
        <f t="shared" ref="D53:E54" si="4">D54</f>
        <v>1575034.58</v>
      </c>
      <c r="E53" s="218">
        <f t="shared" si="4"/>
        <v>1734583.22</v>
      </c>
      <c r="F53" s="36"/>
    </row>
    <row r="54" spans="1:10" ht="91.5" customHeight="1">
      <c r="A54" s="163" t="s">
        <v>255</v>
      </c>
      <c r="B54" s="1" t="s">
        <v>206</v>
      </c>
      <c r="C54" s="38"/>
      <c r="D54" s="218">
        <f t="shared" si="4"/>
        <v>1575034.58</v>
      </c>
      <c r="E54" s="218">
        <f t="shared" si="4"/>
        <v>1734583.22</v>
      </c>
      <c r="F54" s="36"/>
    </row>
    <row r="55" spans="1:10" ht="71.25" customHeight="1">
      <c r="A55" s="160" t="s">
        <v>447</v>
      </c>
      <c r="B55" s="123" t="s">
        <v>380</v>
      </c>
      <c r="C55" s="38"/>
      <c r="D55" s="218">
        <f>D56</f>
        <v>1575034.58</v>
      </c>
      <c r="E55" s="218">
        <f>E56</f>
        <v>1734583.22</v>
      </c>
      <c r="F55" s="36"/>
    </row>
    <row r="56" spans="1:10" ht="39" customHeight="1">
      <c r="A56" s="152" t="s">
        <v>201</v>
      </c>
      <c r="B56" s="37"/>
      <c r="C56" s="38">
        <v>300</v>
      </c>
      <c r="D56" s="218">
        <v>1575034.58</v>
      </c>
      <c r="E56" s="218">
        <v>1734583.22</v>
      </c>
      <c r="F56" s="36"/>
    </row>
    <row r="57" spans="1:10" ht="62.25" customHeight="1">
      <c r="A57" s="167" t="s">
        <v>74</v>
      </c>
      <c r="B57" s="168" t="s">
        <v>207</v>
      </c>
      <c r="C57" s="179"/>
      <c r="D57" s="222">
        <f>D58</f>
        <v>8958339</v>
      </c>
      <c r="E57" s="222">
        <f>E58</f>
        <v>9163339</v>
      </c>
      <c r="F57" s="36"/>
    </row>
    <row r="58" spans="1:10" ht="59.25" customHeight="1">
      <c r="A58" s="79" t="s">
        <v>75</v>
      </c>
      <c r="B58" s="170" t="s">
        <v>208</v>
      </c>
      <c r="C58" s="179"/>
      <c r="D58" s="222">
        <f>D59</f>
        <v>8958339</v>
      </c>
      <c r="E58" s="222">
        <f t="shared" ref="D58:E60" si="5">E59</f>
        <v>9163339</v>
      </c>
      <c r="F58" s="36"/>
    </row>
    <row r="59" spans="1:10" ht="75" customHeight="1">
      <c r="A59" s="79" t="s">
        <v>382</v>
      </c>
      <c r="B59" s="170" t="s">
        <v>210</v>
      </c>
      <c r="C59" s="179"/>
      <c r="D59" s="222">
        <f>D60+D62</f>
        <v>8958339</v>
      </c>
      <c r="E59" s="222">
        <f>E60+E62</f>
        <v>9163339</v>
      </c>
      <c r="F59" s="36"/>
    </row>
    <row r="60" spans="1:10" ht="78" customHeight="1">
      <c r="A60" s="79" t="s">
        <v>386</v>
      </c>
      <c r="B60" s="170" t="s">
        <v>212</v>
      </c>
      <c r="C60" s="184"/>
      <c r="D60" s="222">
        <f t="shared" si="5"/>
        <v>3082000</v>
      </c>
      <c r="E60" s="222">
        <f t="shared" si="5"/>
        <v>3287000</v>
      </c>
      <c r="F60" s="36"/>
      <c r="G60" s="28"/>
      <c r="H60" s="28"/>
      <c r="I60" s="28"/>
    </row>
    <row r="61" spans="1:10" ht="48.75" customHeight="1">
      <c r="A61" s="182" t="s">
        <v>72</v>
      </c>
      <c r="B61" s="183"/>
      <c r="C61" s="184" t="s">
        <v>165</v>
      </c>
      <c r="D61" s="230">
        <v>3082000</v>
      </c>
      <c r="E61" s="230">
        <v>3287000</v>
      </c>
      <c r="F61" s="36"/>
      <c r="G61" s="28"/>
      <c r="H61" s="28"/>
      <c r="I61" s="28"/>
    </row>
    <row r="62" spans="1:10" s="28" customFormat="1" ht="75.75" customHeight="1">
      <c r="A62" s="156" t="s">
        <v>403</v>
      </c>
      <c r="B62" s="133" t="s">
        <v>404</v>
      </c>
      <c r="C62" s="38"/>
      <c r="D62" s="44">
        <v>5876339</v>
      </c>
      <c r="E62" s="207">
        <v>5876339</v>
      </c>
      <c r="I62" s="2"/>
      <c r="J62" s="2"/>
    </row>
    <row r="63" spans="1:10" s="28" customFormat="1" ht="39.75" customHeight="1">
      <c r="A63" s="156" t="s">
        <v>72</v>
      </c>
      <c r="B63" s="37"/>
      <c r="C63" s="38">
        <v>200</v>
      </c>
      <c r="D63" s="44">
        <v>5876339</v>
      </c>
      <c r="E63" s="207">
        <v>5876339</v>
      </c>
      <c r="I63" s="2"/>
      <c r="J63" s="2"/>
    </row>
    <row r="64" spans="1:10" ht="91.5" customHeight="1">
      <c r="A64" s="173" t="s">
        <v>76</v>
      </c>
      <c r="B64" s="174" t="s">
        <v>213</v>
      </c>
      <c r="C64" s="179"/>
      <c r="D64" s="222">
        <f>D65</f>
        <v>50000</v>
      </c>
      <c r="E64" s="222">
        <f>E65</f>
        <v>50000</v>
      </c>
      <c r="F64" s="34"/>
      <c r="G64" s="28"/>
      <c r="H64" s="28"/>
      <c r="I64" s="28"/>
    </row>
    <row r="65" spans="1:9" ht="81" customHeight="1">
      <c r="A65" s="175" t="s">
        <v>77</v>
      </c>
      <c r="B65" s="176" t="s">
        <v>214</v>
      </c>
      <c r="C65" s="179"/>
      <c r="D65" s="222">
        <f>D66+D69</f>
        <v>50000</v>
      </c>
      <c r="E65" s="222">
        <f>E66+E69</f>
        <v>50000</v>
      </c>
      <c r="F65" s="34"/>
      <c r="G65" s="28"/>
      <c r="H65" s="28"/>
      <c r="I65" s="28"/>
    </row>
    <row r="66" spans="1:9" ht="52.5" customHeight="1">
      <c r="A66" s="175" t="s">
        <v>256</v>
      </c>
      <c r="B66" s="176" t="s">
        <v>215</v>
      </c>
      <c r="C66" s="179"/>
      <c r="D66" s="222">
        <f>D67</f>
        <v>40000</v>
      </c>
      <c r="E66" s="222">
        <f>E67</f>
        <v>40000</v>
      </c>
      <c r="F66" s="34"/>
      <c r="G66" s="28"/>
      <c r="H66" s="28"/>
      <c r="I66" s="28"/>
    </row>
    <row r="67" spans="1:9" ht="37.5" customHeight="1">
      <c r="A67" s="79" t="s">
        <v>78</v>
      </c>
      <c r="B67" s="170" t="s">
        <v>216</v>
      </c>
      <c r="C67" s="179"/>
      <c r="D67" s="222">
        <f>D68</f>
        <v>40000</v>
      </c>
      <c r="E67" s="217">
        <f>E68</f>
        <v>40000</v>
      </c>
      <c r="F67" s="34"/>
      <c r="G67" s="28"/>
      <c r="H67" s="28"/>
      <c r="I67" s="28"/>
    </row>
    <row r="68" spans="1:9" ht="40.5" customHeight="1">
      <c r="A68" s="172" t="s">
        <v>72</v>
      </c>
      <c r="B68" s="163"/>
      <c r="C68" s="175">
        <v>200</v>
      </c>
      <c r="D68" s="222">
        <v>40000</v>
      </c>
      <c r="E68" s="222">
        <v>40000</v>
      </c>
      <c r="F68" s="34"/>
    </row>
    <row r="69" spans="1:9" ht="58.5" customHeight="1">
      <c r="A69" s="172" t="s">
        <v>257</v>
      </c>
      <c r="B69" s="163" t="s">
        <v>217</v>
      </c>
      <c r="C69" s="175"/>
      <c r="D69" s="222">
        <f>D70</f>
        <v>10000</v>
      </c>
      <c r="E69" s="222">
        <f>E70</f>
        <v>10000</v>
      </c>
      <c r="F69" s="34"/>
    </row>
    <row r="70" spans="1:9" ht="60" customHeight="1">
      <c r="A70" s="79" t="s">
        <v>79</v>
      </c>
      <c r="B70" s="170" t="s">
        <v>218</v>
      </c>
      <c r="C70" s="179"/>
      <c r="D70" s="222">
        <f>D71</f>
        <v>10000</v>
      </c>
      <c r="E70" s="222">
        <f>E71</f>
        <v>10000</v>
      </c>
      <c r="F70" s="36"/>
      <c r="G70" s="28"/>
      <c r="H70" s="28"/>
      <c r="I70" s="28"/>
    </row>
    <row r="71" spans="1:9" ht="59.25" customHeight="1">
      <c r="A71" s="172" t="s">
        <v>72</v>
      </c>
      <c r="B71" s="163"/>
      <c r="C71" s="175">
        <v>200</v>
      </c>
      <c r="D71" s="222">
        <v>10000</v>
      </c>
      <c r="E71" s="222">
        <v>10000</v>
      </c>
      <c r="F71" s="36"/>
      <c r="G71" s="28"/>
      <c r="H71" s="28"/>
      <c r="I71" s="28"/>
    </row>
    <row r="72" spans="1:9" ht="49.5" customHeight="1">
      <c r="A72" s="173" t="s">
        <v>80</v>
      </c>
      <c r="B72" s="174" t="s">
        <v>248</v>
      </c>
      <c r="C72" s="179"/>
      <c r="D72" s="222">
        <f>D73</f>
        <v>2052000</v>
      </c>
      <c r="E72" s="222">
        <f>E73+E77</f>
        <v>512642.83</v>
      </c>
      <c r="F72" s="36"/>
      <c r="G72" s="28"/>
      <c r="H72" s="28"/>
      <c r="I72" s="28"/>
    </row>
    <row r="73" spans="1:9" ht="51.75" customHeight="1">
      <c r="A73" s="163" t="s">
        <v>81</v>
      </c>
      <c r="B73" s="169" t="s">
        <v>220</v>
      </c>
      <c r="C73" s="179"/>
      <c r="D73" s="222">
        <f>D74+D77+D80+D83+D86</f>
        <v>2052000</v>
      </c>
      <c r="E73" s="222">
        <f>E74+E77+E80+E83+E86</f>
        <v>512642.83</v>
      </c>
      <c r="F73" s="36"/>
      <c r="G73" s="28"/>
      <c r="H73" s="28"/>
      <c r="I73" s="28"/>
    </row>
    <row r="74" spans="1:9" ht="48.75" customHeight="1">
      <c r="A74" s="155" t="s">
        <v>221</v>
      </c>
      <c r="B74" s="18" t="s">
        <v>222</v>
      </c>
      <c r="C74" s="51"/>
      <c r="D74" s="218">
        <f>D75</f>
        <v>200000</v>
      </c>
      <c r="E74" s="218">
        <f>E75</f>
        <v>0</v>
      </c>
      <c r="F74" s="36"/>
      <c r="G74" s="28"/>
      <c r="H74" s="28"/>
      <c r="I74" s="28"/>
    </row>
    <row r="75" spans="1:9" ht="39.75" customHeight="1">
      <c r="A75" s="159" t="s">
        <v>260</v>
      </c>
      <c r="B75" s="22" t="s">
        <v>223</v>
      </c>
      <c r="C75" s="32"/>
      <c r="D75" s="223">
        <f>D76</f>
        <v>200000</v>
      </c>
      <c r="E75" s="218">
        <f>E76</f>
        <v>0</v>
      </c>
      <c r="F75" s="36"/>
      <c r="G75" s="28"/>
      <c r="H75" s="28"/>
      <c r="I75" s="28"/>
    </row>
    <row r="76" spans="1:9" ht="49.5" customHeight="1">
      <c r="A76" s="156" t="s">
        <v>72</v>
      </c>
      <c r="B76" s="37"/>
      <c r="C76" s="47">
        <v>200</v>
      </c>
      <c r="D76" s="223">
        <v>200000</v>
      </c>
      <c r="E76" s="218">
        <v>0</v>
      </c>
      <c r="F76" s="36"/>
      <c r="G76" s="28"/>
      <c r="H76" s="28"/>
      <c r="I76" s="28"/>
    </row>
    <row r="77" spans="1:9" s="7" customFormat="1" ht="42" customHeight="1">
      <c r="A77" s="151" t="s">
        <v>224</v>
      </c>
      <c r="B77" s="193" t="s">
        <v>225</v>
      </c>
      <c r="C77" s="47"/>
      <c r="D77" s="223">
        <f>D78</f>
        <v>50000</v>
      </c>
      <c r="E77" s="218">
        <v>0</v>
      </c>
      <c r="F77" s="36"/>
    </row>
    <row r="78" spans="1:9" ht="53.25" customHeight="1">
      <c r="A78" s="159" t="s">
        <v>84</v>
      </c>
      <c r="B78" s="192" t="s">
        <v>226</v>
      </c>
      <c r="C78" s="32"/>
      <c r="D78" s="223">
        <f>D79</f>
        <v>50000</v>
      </c>
      <c r="E78" s="218">
        <f>E79</f>
        <v>0</v>
      </c>
      <c r="F78" s="36"/>
      <c r="G78" s="28"/>
      <c r="H78" s="28"/>
      <c r="I78" s="28"/>
    </row>
    <row r="79" spans="1:9" ht="53.25" customHeight="1">
      <c r="A79" s="156" t="s">
        <v>72</v>
      </c>
      <c r="B79" s="37"/>
      <c r="C79" s="47">
        <v>200</v>
      </c>
      <c r="D79" s="225">
        <v>50000</v>
      </c>
      <c r="E79" s="218">
        <v>0</v>
      </c>
      <c r="F79" s="117"/>
      <c r="G79" s="28"/>
      <c r="H79" s="28"/>
      <c r="I79" s="28"/>
    </row>
    <row r="80" spans="1:9" ht="45.75" customHeight="1">
      <c r="A80" s="172" t="s">
        <v>449</v>
      </c>
      <c r="B80" s="163" t="s">
        <v>227</v>
      </c>
      <c r="C80" s="177"/>
      <c r="D80" s="217">
        <f>D81</f>
        <v>302000</v>
      </c>
      <c r="E80" s="222">
        <f>E81</f>
        <v>0</v>
      </c>
      <c r="F80" s="34"/>
      <c r="G80" s="28"/>
      <c r="H80" s="28"/>
      <c r="I80" s="28"/>
    </row>
    <row r="81" spans="1:9" ht="45" customHeight="1">
      <c r="A81" s="175" t="s">
        <v>83</v>
      </c>
      <c r="B81" s="176" t="s">
        <v>230</v>
      </c>
      <c r="C81" s="186"/>
      <c r="D81" s="217">
        <f>D82</f>
        <v>302000</v>
      </c>
      <c r="E81" s="222">
        <f>E82</f>
        <v>0</v>
      </c>
      <c r="F81" s="34"/>
      <c r="G81" s="28"/>
      <c r="H81" s="28"/>
      <c r="I81" s="28"/>
    </row>
    <row r="82" spans="1:9" ht="56.25" customHeight="1">
      <c r="A82" s="185" t="s">
        <v>72</v>
      </c>
      <c r="B82" s="152"/>
      <c r="C82" s="177">
        <v>200</v>
      </c>
      <c r="D82" s="231">
        <v>302000</v>
      </c>
      <c r="E82" s="217">
        <v>0</v>
      </c>
      <c r="F82" s="34"/>
      <c r="G82" s="28"/>
      <c r="H82" s="28"/>
      <c r="I82" s="28"/>
    </row>
    <row r="83" spans="1:9" ht="63.75" customHeight="1">
      <c r="A83" s="172" t="s">
        <v>228</v>
      </c>
      <c r="B83" s="163" t="s">
        <v>229</v>
      </c>
      <c r="C83" s="177"/>
      <c r="D83" s="231">
        <f>D84</f>
        <v>500000</v>
      </c>
      <c r="E83" s="222">
        <f>E84</f>
        <v>26142.83</v>
      </c>
      <c r="F83" s="34"/>
      <c r="G83" s="28"/>
      <c r="H83" s="28"/>
      <c r="I83" s="28"/>
    </row>
    <row r="84" spans="1:9" s="7" customFormat="1" ht="50.25" customHeight="1">
      <c r="A84" s="175" t="s">
        <v>260</v>
      </c>
      <c r="B84" s="176" t="s">
        <v>231</v>
      </c>
      <c r="C84" s="186"/>
      <c r="D84" s="217">
        <f>D85</f>
        <v>500000</v>
      </c>
      <c r="E84" s="222">
        <f>E85</f>
        <v>26142.83</v>
      </c>
      <c r="F84" s="34"/>
    </row>
    <row r="85" spans="1:9" s="7" customFormat="1" ht="60.75" customHeight="1">
      <c r="A85" s="185" t="s">
        <v>72</v>
      </c>
      <c r="B85" s="152"/>
      <c r="C85" s="177">
        <v>200</v>
      </c>
      <c r="D85" s="217">
        <v>500000</v>
      </c>
      <c r="E85" s="222">
        <v>26142.83</v>
      </c>
      <c r="F85" s="34"/>
    </row>
    <row r="86" spans="1:9" s="7" customFormat="1" ht="48.75" customHeight="1">
      <c r="A86" s="172" t="s">
        <v>232</v>
      </c>
      <c r="B86" s="163" t="s">
        <v>258</v>
      </c>
      <c r="C86" s="177"/>
      <c r="D86" s="217">
        <f>D87</f>
        <v>1000000</v>
      </c>
      <c r="E86" s="222">
        <v>486500</v>
      </c>
      <c r="F86" s="134"/>
    </row>
    <row r="87" spans="1:9" s="7" customFormat="1" ht="58.5" customHeight="1">
      <c r="A87" s="175" t="s">
        <v>82</v>
      </c>
      <c r="B87" s="176" t="s">
        <v>233</v>
      </c>
      <c r="C87" s="181"/>
      <c r="D87" s="222">
        <f>D88</f>
        <v>1000000</v>
      </c>
      <c r="E87" s="222">
        <v>486500</v>
      </c>
      <c r="F87" s="134"/>
    </row>
    <row r="88" spans="1:9" s="7" customFormat="1" ht="51.75" customHeight="1">
      <c r="A88" s="185" t="s">
        <v>72</v>
      </c>
      <c r="B88" s="152"/>
      <c r="C88" s="177">
        <v>200</v>
      </c>
      <c r="D88" s="230">
        <v>1000000</v>
      </c>
      <c r="E88" s="222">
        <v>486500</v>
      </c>
      <c r="F88" s="134"/>
    </row>
    <row r="89" spans="1:9" ht="77.25" customHeight="1">
      <c r="A89" s="198" t="s">
        <v>299</v>
      </c>
      <c r="B89" s="24" t="s">
        <v>301</v>
      </c>
      <c r="C89" s="47"/>
      <c r="D89" s="48">
        <f>D90</f>
        <v>350000</v>
      </c>
      <c r="E89" s="207">
        <f>E90</f>
        <v>348000</v>
      </c>
      <c r="F89" s="28"/>
      <c r="G89" s="28"/>
      <c r="H89" s="28"/>
    </row>
    <row r="90" spans="1:9" ht="51.75" customHeight="1">
      <c r="A90" s="197" t="s">
        <v>300</v>
      </c>
      <c r="B90" s="200" t="s">
        <v>302</v>
      </c>
      <c r="C90" s="47"/>
      <c r="D90" s="48">
        <f>D91+D94</f>
        <v>350000</v>
      </c>
      <c r="E90" s="207">
        <f>E91</f>
        <v>348000</v>
      </c>
      <c r="F90" s="28"/>
      <c r="G90" s="28"/>
      <c r="H90" s="28"/>
    </row>
    <row r="91" spans="1:9" ht="48" customHeight="1">
      <c r="A91" s="151" t="s">
        <v>303</v>
      </c>
      <c r="B91" s="200" t="s">
        <v>304</v>
      </c>
      <c r="C91" s="47"/>
      <c r="D91" s="48">
        <f>D92</f>
        <v>348000</v>
      </c>
      <c r="E91" s="207">
        <f>E92</f>
        <v>348000</v>
      </c>
      <c r="F91" s="28"/>
      <c r="G91" s="28"/>
      <c r="H91" s="28"/>
    </row>
    <row r="92" spans="1:9" ht="117.75" customHeight="1">
      <c r="A92" s="151" t="s">
        <v>305</v>
      </c>
      <c r="B92" s="133" t="s">
        <v>306</v>
      </c>
      <c r="C92" s="47"/>
      <c r="D92" s="48">
        <f>D93</f>
        <v>348000</v>
      </c>
      <c r="E92" s="207">
        <f>E93</f>
        <v>348000</v>
      </c>
      <c r="F92" s="28"/>
      <c r="G92" s="28"/>
      <c r="H92" s="28"/>
    </row>
    <row r="93" spans="1:9" ht="38.25" customHeight="1">
      <c r="A93" s="151" t="s">
        <v>131</v>
      </c>
      <c r="B93" s="200"/>
      <c r="C93" s="47">
        <v>500</v>
      </c>
      <c r="D93" s="48">
        <v>348000</v>
      </c>
      <c r="E93" s="207">
        <v>348000</v>
      </c>
      <c r="F93" s="28"/>
      <c r="G93" s="28"/>
      <c r="H93" s="28"/>
    </row>
    <row r="94" spans="1:9" ht="38.25" customHeight="1">
      <c r="A94" s="151" t="s">
        <v>393</v>
      </c>
      <c r="B94" s="133" t="s">
        <v>394</v>
      </c>
      <c r="C94" s="47"/>
      <c r="D94" s="48">
        <f>D95</f>
        <v>2000</v>
      </c>
      <c r="E94" s="218">
        <v>0</v>
      </c>
      <c r="F94" s="28"/>
      <c r="G94" s="28"/>
      <c r="H94" s="28"/>
    </row>
    <row r="95" spans="1:9" ht="97.5" customHeight="1">
      <c r="A95" s="151" t="s">
        <v>392</v>
      </c>
      <c r="B95" s="133" t="s">
        <v>391</v>
      </c>
      <c r="C95" s="47"/>
      <c r="D95" s="48">
        <f>D96</f>
        <v>2000</v>
      </c>
      <c r="E95" s="218">
        <v>0</v>
      </c>
      <c r="F95" s="28"/>
      <c r="G95" s="28"/>
      <c r="H95" s="28"/>
    </row>
    <row r="96" spans="1:9" ht="38.25" customHeight="1">
      <c r="A96" s="151" t="s">
        <v>131</v>
      </c>
      <c r="B96" s="200"/>
      <c r="C96" s="47">
        <v>500</v>
      </c>
      <c r="D96" s="48">
        <v>2000</v>
      </c>
      <c r="E96" s="218">
        <v>0</v>
      </c>
      <c r="F96" s="28"/>
      <c r="G96" s="28"/>
      <c r="H96" s="28"/>
    </row>
    <row r="97" spans="1:6" s="7" customFormat="1" ht="99" customHeight="1">
      <c r="A97" s="198" t="s">
        <v>322</v>
      </c>
      <c r="B97" s="24" t="s">
        <v>309</v>
      </c>
      <c r="C97" s="47"/>
      <c r="D97" s="218">
        <f t="shared" ref="D97:E99" si="6">D98</f>
        <v>50000</v>
      </c>
      <c r="E97" s="218">
        <f t="shared" si="6"/>
        <v>30000</v>
      </c>
      <c r="F97" s="134"/>
    </row>
    <row r="98" spans="1:6" s="7" customFormat="1" ht="88.5" customHeight="1">
      <c r="A98" s="197" t="s">
        <v>323</v>
      </c>
      <c r="B98" s="200" t="s">
        <v>310</v>
      </c>
      <c r="C98" s="47"/>
      <c r="D98" s="221">
        <f t="shared" si="6"/>
        <v>50000</v>
      </c>
      <c r="E98" s="218">
        <f t="shared" si="6"/>
        <v>30000</v>
      </c>
      <c r="F98" s="134"/>
    </row>
    <row r="99" spans="1:6" s="7" customFormat="1" ht="49.5" customHeight="1">
      <c r="A99" s="151" t="s">
        <v>450</v>
      </c>
      <c r="B99" s="133" t="s">
        <v>320</v>
      </c>
      <c r="C99" s="47"/>
      <c r="D99" s="221">
        <f t="shared" si="6"/>
        <v>50000</v>
      </c>
      <c r="E99" s="218">
        <f t="shared" si="6"/>
        <v>30000</v>
      </c>
      <c r="F99" s="134"/>
    </row>
    <row r="100" spans="1:6" s="7" customFormat="1" ht="42.75" customHeight="1">
      <c r="A100" s="156" t="s">
        <v>72</v>
      </c>
      <c r="B100" s="200"/>
      <c r="C100" s="47">
        <v>200</v>
      </c>
      <c r="D100" s="221">
        <v>50000</v>
      </c>
      <c r="E100" s="218">
        <v>30000</v>
      </c>
      <c r="F100" s="134"/>
    </row>
    <row r="101" spans="1:6" s="7" customFormat="1" ht="38.25" customHeight="1">
      <c r="A101" s="208" t="s">
        <v>85</v>
      </c>
      <c r="B101" s="208" t="s">
        <v>234</v>
      </c>
      <c r="C101" s="171"/>
      <c r="D101" s="217">
        <f>D102+D105+D107+D111+D113+D115+D117+D119</f>
        <v>6023131.6200000001</v>
      </c>
      <c r="E101" s="217">
        <f>E102+E105+E107+E111+E113+E117+E115</f>
        <v>5968483.9700000007</v>
      </c>
      <c r="F101" s="134"/>
    </row>
    <row r="102" spans="1:6" s="7" customFormat="1" ht="54.75" customHeight="1">
      <c r="A102" s="151" t="s">
        <v>275</v>
      </c>
      <c r="B102" s="334" t="s">
        <v>274</v>
      </c>
      <c r="C102" s="146"/>
      <c r="D102" s="220">
        <f>D103+D104</f>
        <v>209270</v>
      </c>
      <c r="E102" s="218">
        <f>E103+E104</f>
        <v>222334</v>
      </c>
      <c r="F102" s="36"/>
    </row>
    <row r="103" spans="1:6" s="30" customFormat="1" ht="92.25" customHeight="1">
      <c r="A103" s="203" t="s">
        <v>276</v>
      </c>
      <c r="B103" s="334"/>
      <c r="C103" s="146" t="s">
        <v>245</v>
      </c>
      <c r="D103" s="219">
        <v>198000</v>
      </c>
      <c r="E103" s="221">
        <v>198000</v>
      </c>
      <c r="F103" s="36"/>
    </row>
    <row r="104" spans="1:6" s="30" customFormat="1" ht="65.25" customHeight="1">
      <c r="A104" s="185" t="s">
        <v>72</v>
      </c>
      <c r="B104" s="334"/>
      <c r="C104" s="146" t="s">
        <v>165</v>
      </c>
      <c r="D104" s="219">
        <v>11270</v>
      </c>
      <c r="E104" s="221">
        <v>24334</v>
      </c>
      <c r="F104" s="36"/>
    </row>
    <row r="105" spans="1:6" s="30" customFormat="1" ht="51" customHeight="1">
      <c r="A105" s="79" t="s">
        <v>86</v>
      </c>
      <c r="B105" s="79" t="s">
        <v>235</v>
      </c>
      <c r="C105" s="171"/>
      <c r="D105" s="217">
        <f>D106</f>
        <v>872880</v>
      </c>
      <c r="E105" s="217">
        <f>E106</f>
        <v>872880</v>
      </c>
      <c r="F105" s="34"/>
    </row>
    <row r="106" spans="1:6" s="30" customFormat="1" ht="93" customHeight="1">
      <c r="A106" s="185" t="s">
        <v>89</v>
      </c>
      <c r="B106" s="152"/>
      <c r="C106" s="175">
        <v>100</v>
      </c>
      <c r="D106" s="222">
        <v>872880</v>
      </c>
      <c r="E106" s="217">
        <v>872880</v>
      </c>
      <c r="F106" s="41"/>
    </row>
    <row r="107" spans="1:6" s="7" customFormat="1" ht="39" customHeight="1">
      <c r="A107" s="79" t="s">
        <v>87</v>
      </c>
      <c r="B107" s="79" t="s">
        <v>236</v>
      </c>
      <c r="C107" s="175" t="s">
        <v>155</v>
      </c>
      <c r="D107" s="222">
        <f>D108+D109+D110</f>
        <v>4692661.04</v>
      </c>
      <c r="E107" s="217">
        <f>E108+E109+E110</f>
        <v>4692661.04</v>
      </c>
      <c r="F107" s="41"/>
    </row>
    <row r="108" spans="1:6" s="7" customFormat="1" ht="92.25" customHeight="1">
      <c r="A108" s="185" t="s">
        <v>89</v>
      </c>
      <c r="B108" s="152"/>
      <c r="C108" s="175">
        <v>100</v>
      </c>
      <c r="D108" s="218">
        <v>3715325.04</v>
      </c>
      <c r="E108" s="218">
        <v>3715325.04</v>
      </c>
      <c r="F108" s="41"/>
    </row>
    <row r="109" spans="1:6" s="7" customFormat="1" ht="37.5" customHeight="1">
      <c r="A109" s="185" t="s">
        <v>72</v>
      </c>
      <c r="B109" s="176"/>
      <c r="C109" s="171" t="s">
        <v>165</v>
      </c>
      <c r="D109" s="218">
        <v>930000</v>
      </c>
      <c r="E109" s="218">
        <v>930000</v>
      </c>
      <c r="F109" s="36"/>
    </row>
    <row r="110" spans="1:6" s="7" customFormat="1" ht="23.25" customHeight="1">
      <c r="A110" s="185" t="s">
        <v>73</v>
      </c>
      <c r="B110" s="152"/>
      <c r="C110" s="175">
        <v>800</v>
      </c>
      <c r="D110" s="218">
        <v>47336</v>
      </c>
      <c r="E110" s="218">
        <v>47336</v>
      </c>
      <c r="F110" s="36"/>
    </row>
    <row r="111" spans="1:6" s="7" customFormat="1" ht="43.5" customHeight="1">
      <c r="A111" s="172" t="s">
        <v>101</v>
      </c>
      <c r="B111" s="79" t="s">
        <v>238</v>
      </c>
      <c r="C111" s="171"/>
      <c r="D111" s="217">
        <f>D112</f>
        <v>100000</v>
      </c>
      <c r="E111" s="222">
        <f>E112</f>
        <v>100000</v>
      </c>
      <c r="F111" s="131"/>
    </row>
    <row r="112" spans="1:6">
      <c r="A112" s="152" t="s">
        <v>73</v>
      </c>
      <c r="B112" s="152"/>
      <c r="C112" s="163">
        <v>800</v>
      </c>
      <c r="D112" s="217">
        <v>100000</v>
      </c>
      <c r="E112" s="222">
        <v>100000</v>
      </c>
      <c r="F112" s="7"/>
    </row>
    <row r="113" spans="1:6" ht="82.5">
      <c r="A113" s="151" t="s">
        <v>90</v>
      </c>
      <c r="B113" s="335" t="s">
        <v>239</v>
      </c>
      <c r="C113" s="39"/>
      <c r="D113" s="223">
        <f>D114</f>
        <v>65726.8</v>
      </c>
      <c r="E113" s="224">
        <f>E114</f>
        <v>0</v>
      </c>
      <c r="F113" s="7"/>
    </row>
    <row r="114" spans="1:6">
      <c r="A114" s="152" t="s">
        <v>71</v>
      </c>
      <c r="B114" s="37"/>
      <c r="C114" s="38">
        <v>500</v>
      </c>
      <c r="D114" s="225">
        <v>65726.8</v>
      </c>
      <c r="E114" s="226">
        <v>0</v>
      </c>
    </row>
    <row r="115" spans="1:6" s="30" customFormat="1" ht="67.5" customHeight="1">
      <c r="A115" s="159" t="s">
        <v>411</v>
      </c>
      <c r="B115" s="334" t="s">
        <v>390</v>
      </c>
      <c r="C115" s="145"/>
      <c r="D115" s="53">
        <f>D116</f>
        <v>26844.36</v>
      </c>
      <c r="E115" s="232">
        <f>E116</f>
        <v>26844.36</v>
      </c>
    </row>
    <row r="116" spans="1:6" s="30" customFormat="1" ht="33" customHeight="1">
      <c r="A116" s="152" t="s">
        <v>71</v>
      </c>
      <c r="B116" s="334"/>
      <c r="C116" s="146" t="s">
        <v>308</v>
      </c>
      <c r="D116" s="53">
        <v>26844.36</v>
      </c>
      <c r="E116" s="232">
        <v>26844.36</v>
      </c>
    </row>
    <row r="117" spans="1:6" s="30" customFormat="1" ht="122.25" customHeight="1">
      <c r="A117" s="159" t="s">
        <v>305</v>
      </c>
      <c r="B117" s="334" t="s">
        <v>307</v>
      </c>
      <c r="C117" s="145"/>
      <c r="D117" s="53">
        <f>D118</f>
        <v>53764.57</v>
      </c>
      <c r="E117" s="232">
        <f>E118</f>
        <v>53764.57</v>
      </c>
    </row>
    <row r="118" spans="1:6" s="30" customFormat="1" ht="33" customHeight="1">
      <c r="A118" s="152" t="s">
        <v>71</v>
      </c>
      <c r="B118" s="334"/>
      <c r="C118" s="146" t="s">
        <v>308</v>
      </c>
      <c r="D118" s="53">
        <v>53764.57</v>
      </c>
      <c r="E118" s="232">
        <v>53764.57</v>
      </c>
    </row>
    <row r="119" spans="1:6" s="30" customFormat="1" ht="122.25" customHeight="1">
      <c r="A119" s="159" t="s">
        <v>413</v>
      </c>
      <c r="B119" s="334" t="s">
        <v>389</v>
      </c>
      <c r="C119" s="145"/>
      <c r="D119" s="53">
        <f>D120</f>
        <v>1984.85</v>
      </c>
      <c r="E119" s="232">
        <v>0</v>
      </c>
    </row>
    <row r="120" spans="1:6" s="30" customFormat="1" ht="33" customHeight="1">
      <c r="A120" s="152" t="s">
        <v>71</v>
      </c>
      <c r="B120" s="334"/>
      <c r="C120" s="146" t="s">
        <v>308</v>
      </c>
      <c r="D120" s="53">
        <v>1984.85</v>
      </c>
      <c r="E120" s="232">
        <v>0</v>
      </c>
    </row>
    <row r="121" spans="1:6">
      <c r="A121" s="187" t="s">
        <v>96</v>
      </c>
      <c r="B121" s="187"/>
      <c r="C121" s="171"/>
      <c r="D121" s="222">
        <f>D12+D24+D29+D36+D47+D57+D64+D72+D101+D97+D89</f>
        <v>20935817</v>
      </c>
      <c r="E121" s="222">
        <f>E12+E24+E29+E36+E47+E57+E64+E72+E101+E89+E97</f>
        <v>18901119</v>
      </c>
    </row>
    <row r="122" spans="1:6">
      <c r="A122" s="166" t="s">
        <v>249</v>
      </c>
      <c r="B122" s="166"/>
      <c r="C122" s="171"/>
      <c r="D122" s="227">
        <v>275800</v>
      </c>
      <c r="E122" s="222">
        <v>565100</v>
      </c>
    </row>
    <row r="123" spans="1:6">
      <c r="A123" s="187" t="s">
        <v>146</v>
      </c>
      <c r="B123" s="187"/>
      <c r="C123" s="169"/>
      <c r="D123" s="217">
        <f>D121+D122</f>
        <v>21211617</v>
      </c>
      <c r="E123" s="222">
        <f>E121+E122</f>
        <v>19466219</v>
      </c>
    </row>
    <row r="124" spans="1:6">
      <c r="A124" s="59"/>
      <c r="B124" s="66"/>
      <c r="C124" s="120"/>
      <c r="D124" s="333"/>
      <c r="E124" s="36"/>
    </row>
    <row r="125" spans="1:6">
      <c r="A125" s="127"/>
      <c r="B125" s="120"/>
      <c r="C125" s="333"/>
      <c r="D125" s="120"/>
      <c r="E125" s="131"/>
    </row>
    <row r="126" spans="1:6">
      <c r="A126" s="127"/>
      <c r="B126" s="120"/>
      <c r="C126" s="120"/>
      <c r="D126" s="120"/>
      <c r="E126" s="7"/>
    </row>
    <row r="127" spans="1:6">
      <c r="A127" s="126"/>
      <c r="B127" s="125"/>
      <c r="C127" s="120"/>
      <c r="D127" s="125"/>
      <c r="E127" s="7"/>
    </row>
    <row r="128" spans="1:6">
      <c r="A128" s="127"/>
      <c r="B128" s="120"/>
      <c r="C128" s="125"/>
      <c r="D128" s="120"/>
    </row>
    <row r="129" spans="1:4">
      <c r="A129" s="59"/>
      <c r="B129" s="66"/>
      <c r="C129" s="120"/>
      <c r="D129" s="333"/>
    </row>
    <row r="130" spans="1:4">
      <c r="A130" s="127"/>
      <c r="B130" s="120"/>
      <c r="C130" s="333"/>
      <c r="D130" s="120"/>
    </row>
    <row r="131" spans="1:4">
      <c r="A131" s="127"/>
      <c r="B131" s="120"/>
      <c r="C131" s="120"/>
      <c r="D131" s="120"/>
    </row>
    <row r="132" spans="1:4">
      <c r="A132" s="124"/>
      <c r="B132" s="125"/>
      <c r="C132" s="120"/>
      <c r="D132" s="125"/>
    </row>
    <row r="133" spans="1:4">
      <c r="A133" s="59"/>
      <c r="B133" s="120"/>
      <c r="C133" s="125"/>
      <c r="D133" s="120"/>
    </row>
    <row r="134" spans="1:4">
      <c r="A134" s="59"/>
      <c r="B134" s="120"/>
      <c r="C134" s="66"/>
      <c r="D134" s="120"/>
    </row>
    <row r="135" spans="1:4">
      <c r="A135" s="59"/>
      <c r="B135" s="120"/>
      <c r="C135" s="66"/>
      <c r="D135" s="120"/>
    </row>
    <row r="136" spans="1:4">
      <c r="A136" s="59"/>
      <c r="B136" s="120"/>
      <c r="C136" s="66"/>
      <c r="D136" s="120"/>
    </row>
    <row r="137" spans="1:4">
      <c r="A137" s="59"/>
      <c r="B137" s="120"/>
      <c r="C137" s="66"/>
      <c r="D137" s="120"/>
    </row>
    <row r="138" spans="1:4">
      <c r="A138" s="59"/>
      <c r="B138" s="120"/>
      <c r="C138" s="66"/>
      <c r="D138" s="120"/>
    </row>
    <row r="139" spans="1:4">
      <c r="A139" s="59"/>
      <c r="B139" s="120"/>
      <c r="C139" s="66"/>
      <c r="D139" s="120"/>
    </row>
    <row r="140" spans="1:4">
      <c r="A140" s="59"/>
      <c r="B140" s="120"/>
      <c r="C140" s="66"/>
      <c r="D140" s="120"/>
    </row>
    <row r="141" spans="1:4">
      <c r="A141" s="59"/>
      <c r="B141" s="120"/>
      <c r="C141" s="66"/>
      <c r="D141" s="120"/>
    </row>
    <row r="142" spans="1:4">
      <c r="A142" s="59"/>
      <c r="B142" s="120"/>
      <c r="C142" s="66"/>
      <c r="D142" s="120"/>
    </row>
    <row r="143" spans="1:4">
      <c r="A143" s="59"/>
      <c r="B143" s="120"/>
      <c r="C143" s="66"/>
      <c r="D143" s="333"/>
    </row>
    <row r="144" spans="1:4">
      <c r="A144" s="127"/>
      <c r="B144" s="120"/>
      <c r="C144" s="120"/>
      <c r="D144" s="120"/>
    </row>
    <row r="145" spans="1:4">
      <c r="A145" s="127"/>
      <c r="B145" s="120"/>
      <c r="C145" s="120"/>
      <c r="D145" s="120"/>
    </row>
    <row r="146" spans="1:4">
      <c r="A146" s="59"/>
      <c r="B146" s="120"/>
      <c r="C146" s="120"/>
      <c r="D146" s="120"/>
    </row>
    <row r="147" spans="1:4">
      <c r="A147" s="59"/>
      <c r="B147" s="120"/>
      <c r="C147" s="66"/>
      <c r="D147" s="125"/>
    </row>
    <row r="148" spans="1:4">
      <c r="A148" s="127"/>
      <c r="B148" s="120"/>
      <c r="C148" s="66"/>
      <c r="D148" s="120"/>
    </row>
    <row r="149" spans="1:4">
      <c r="A149" s="126"/>
      <c r="B149" s="125"/>
      <c r="C149" s="120"/>
      <c r="D149" s="125"/>
    </row>
    <row r="150" spans="1:4">
      <c r="A150" s="127"/>
      <c r="B150" s="120"/>
      <c r="C150" s="125"/>
      <c r="D150" s="120"/>
    </row>
    <row r="151" spans="1:4">
      <c r="A151" s="59"/>
      <c r="B151" s="66"/>
      <c r="C151" s="120"/>
      <c r="D151" s="333"/>
    </row>
    <row r="152" spans="1:4">
      <c r="A152" s="127"/>
      <c r="B152" s="120"/>
      <c r="C152" s="333"/>
      <c r="D152" s="120"/>
    </row>
    <row r="153" spans="1:4">
      <c r="A153" s="127"/>
      <c r="B153" s="120"/>
      <c r="C153" s="120"/>
      <c r="D153" s="120"/>
    </row>
    <row r="154" spans="1:4">
      <c r="A154" s="124"/>
      <c r="B154" s="124"/>
      <c r="C154" s="120"/>
      <c r="D154" s="128"/>
    </row>
    <row r="155" spans="1:4">
      <c r="A155" s="119"/>
      <c r="B155" s="119"/>
      <c r="C155" s="125"/>
      <c r="D155" s="330"/>
    </row>
    <row r="156" spans="1:4">
      <c r="A156" s="119"/>
      <c r="B156" s="119"/>
      <c r="C156" s="120"/>
      <c r="D156" s="120"/>
    </row>
    <row r="157" spans="1:4">
      <c r="A157" s="119"/>
      <c r="B157" s="119"/>
      <c r="C157" s="120"/>
      <c r="D157" s="330"/>
    </row>
    <row r="158" spans="1:4">
      <c r="A158" s="129"/>
      <c r="B158" s="129"/>
      <c r="C158" s="120"/>
      <c r="D158" s="130"/>
    </row>
    <row r="159" spans="1:4">
      <c r="A159" s="121"/>
      <c r="B159" s="121"/>
      <c r="C159" s="132"/>
      <c r="D159" s="121"/>
    </row>
    <row r="160" spans="1:4">
      <c r="A160" s="7"/>
      <c r="B160" s="7"/>
      <c r="C160" s="121"/>
      <c r="D160" s="7"/>
    </row>
    <row r="161" spans="3:3">
      <c r="C161" s="7"/>
    </row>
  </sheetData>
  <mergeCells count="14">
    <mergeCell ref="E10:E11"/>
    <mergeCell ref="F10:F11"/>
    <mergeCell ref="A7:D8"/>
    <mergeCell ref="A9:D9"/>
    <mergeCell ref="A10:A11"/>
    <mergeCell ref="B10:B11"/>
    <mergeCell ref="C10:C11"/>
    <mergeCell ref="D10:D11"/>
    <mergeCell ref="C1:E1"/>
    <mergeCell ref="A2:E2"/>
    <mergeCell ref="A3:E3"/>
    <mergeCell ref="A4:E4"/>
    <mergeCell ref="A5:B5"/>
    <mergeCell ref="C5:E5"/>
  </mergeCells>
  <pageMargins left="0.70866141732283461" right="0.70866141732283461" top="0.74803149606299213" bottom="0.74803149606299213" header="0.31496062992125984" footer="0.31496062992125984"/>
  <pageSetup paperSize="9" orientation="portrait" horizontalDpi="1200" verticalDpi="12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13</vt:i4>
      </vt:variant>
      <vt:variant>
        <vt:lpstr>Именованные диапазоны</vt:lpstr>
      </vt:variant>
      <vt:variant>
        <vt:i4>3</vt:i4>
      </vt:variant>
    </vt:vector>
  </HeadingPairs>
  <TitlesOfParts>
    <vt:vector size="16" baseType="lpstr">
      <vt:lpstr>1</vt:lpstr>
      <vt:lpstr>2</vt:lpstr>
      <vt:lpstr>3</vt:lpstr>
      <vt:lpstr>4</vt:lpstr>
      <vt:lpstr>5</vt:lpstr>
      <vt:lpstr>6</vt:lpstr>
      <vt:lpstr>7</vt:lpstr>
      <vt:lpstr>8</vt:lpstr>
      <vt:lpstr>9</vt:lpstr>
      <vt:lpstr>10</vt:lpstr>
      <vt:lpstr>11</vt:lpstr>
      <vt:lpstr>12</vt:lpstr>
      <vt:lpstr>13</vt:lpstr>
      <vt:lpstr>'8'!Заголовки_для_печати</vt:lpstr>
      <vt:lpstr>'9'!Заголовки_для_печати</vt:lpstr>
      <vt:lpstr>'8'!Область_печати</vt:lpstr>
    </vt:vector>
  </TitlesOfParts>
  <Company>munic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b&amp;g</dc:creator>
  <cp:lastModifiedBy>User</cp:lastModifiedBy>
  <cp:lastPrinted>2020-01-09T07:28:00Z</cp:lastPrinted>
  <dcterms:created xsi:type="dcterms:W3CDTF">2004-12-15T11:07:42Z</dcterms:created>
  <dcterms:modified xsi:type="dcterms:W3CDTF">2020-04-13T10:44:25Z</dcterms:modified>
</cp:coreProperties>
</file>