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/>
  </bookViews>
  <sheets>
    <sheet name="Перечень" sheetId="71" r:id="rId1"/>
    <sheet name="дох 21" sheetId="72" r:id="rId2"/>
    <sheet name="дох 22-23" sheetId="73" r:id="rId3"/>
    <sheet name="по разд 21" sheetId="39" r:id="rId4"/>
    <sheet name="по разд 22-23" sheetId="61" r:id="rId5"/>
    <sheet name="6" sheetId="58" r:id="rId6"/>
    <sheet name="7" sheetId="64" r:id="rId7"/>
    <sheet name="по виду расх 21" sheetId="41" r:id="rId8"/>
    <sheet name="по виду расх 22-23" sheetId="62" r:id="rId9"/>
    <sheet name="межб.трансф" sheetId="60" r:id="rId10"/>
    <sheet name="межб.22-23" sheetId="65" r:id="rId11"/>
    <sheet name="источники" sheetId="52" r:id="rId12"/>
    <sheet name="источ. 22-23" sheetId="63" r:id="rId13"/>
    <sheet name="ожид.исп.2020" sheetId="69" r:id="rId14"/>
    <sheet name="ожид.исп.2021-2023" sheetId="70" r:id="rId15"/>
  </sheets>
  <definedNames>
    <definedName name="_xlnm.Print_Titles" localSheetId="7">'по виду расх 21'!$10:$11</definedName>
    <definedName name="_xlnm.Print_Titles" localSheetId="8">'по виду расх 22-23'!$10:$11</definedName>
    <definedName name="_xlnm.Print_Area" localSheetId="7">'по виду расх 21'!$A:$D</definedName>
  </definedNames>
  <calcPr calcId="145621"/>
</workbook>
</file>

<file path=xl/calcChain.xml><?xml version="1.0" encoding="utf-8"?>
<calcChain xmlns="http://schemas.openxmlformats.org/spreadsheetml/2006/main">
  <c r="E84" i="62" l="1"/>
  <c r="D84" i="62"/>
  <c r="D83" i="62" s="1"/>
  <c r="E83" i="62"/>
  <c r="D101" i="41"/>
  <c r="D100" i="41" s="1"/>
  <c r="D126" i="41"/>
  <c r="D125" i="41" s="1"/>
  <c r="D124" i="41" l="1"/>
  <c r="D123" i="41" s="1"/>
  <c r="E87" i="62"/>
  <c r="E89" i="62"/>
  <c r="D89" i="62"/>
  <c r="D87" i="62"/>
  <c r="E108" i="62"/>
  <c r="D108" i="62"/>
  <c r="D77" i="62"/>
  <c r="E64" i="62"/>
  <c r="E62" i="62"/>
  <c r="E61" i="62" s="1"/>
  <c r="D64" i="62"/>
  <c r="D62" i="62"/>
  <c r="D72" i="62"/>
  <c r="D59" i="62"/>
  <c r="E57" i="62"/>
  <c r="E56" i="62" s="1"/>
  <c r="D57" i="62"/>
  <c r="D56" i="62" s="1"/>
  <c r="D61" i="62" l="1"/>
  <c r="D121" i="41"/>
  <c r="D120" i="41" s="1"/>
  <c r="D119" i="41" s="1"/>
  <c r="D106" i="41" l="1"/>
  <c r="D104" i="41" s="1"/>
  <c r="D67" i="41"/>
  <c r="D63" i="41"/>
  <c r="C35" i="72" l="1"/>
  <c r="D41" i="73" l="1"/>
  <c r="D30" i="73"/>
  <c r="C30" i="73"/>
  <c r="D33" i="73" l="1"/>
  <c r="C33" i="73"/>
  <c r="C41" i="73"/>
  <c r="D16" i="73"/>
  <c r="C16" i="73"/>
  <c r="C29" i="72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43" i="72"/>
  <c r="C41" i="72"/>
  <c r="C33" i="72"/>
  <c r="C25" i="72"/>
  <c r="C23" i="72"/>
  <c r="C20" i="72"/>
  <c r="C16" i="72"/>
  <c r="C15" i="72" s="1"/>
  <c r="C13" i="72"/>
  <c r="C29" i="73" l="1"/>
  <c r="D29" i="73"/>
  <c r="C32" i="72"/>
  <c r="C31" i="72" s="1"/>
  <c r="C22" i="72"/>
  <c r="C12" i="72" s="1"/>
  <c r="D12" i="73"/>
  <c r="C12" i="73"/>
  <c r="C43" i="73" l="1"/>
  <c r="D43" i="73"/>
  <c r="C45" i="72"/>
  <c r="D72" i="41" l="1"/>
  <c r="E59" i="62" l="1"/>
  <c r="E45" i="62"/>
  <c r="E44" i="62" s="1"/>
  <c r="E43" i="62" s="1"/>
  <c r="D45" i="62"/>
  <c r="D44" i="62" s="1"/>
  <c r="D43" i="62" s="1"/>
  <c r="D54" i="41" l="1"/>
  <c r="D135" i="41" l="1"/>
  <c r="C31" i="61"/>
  <c r="D31" i="61"/>
  <c r="D14" i="61"/>
  <c r="C14" i="61"/>
  <c r="C13" i="39"/>
  <c r="E85" i="62" l="1"/>
  <c r="D91" i="62"/>
  <c r="D85" i="62"/>
  <c r="E122" i="62"/>
  <c r="D122" i="62"/>
  <c r="E124" i="62"/>
  <c r="D124" i="62"/>
  <c r="E93" i="62"/>
  <c r="E49" i="62"/>
  <c r="D49" i="62"/>
  <c r="D19" i="41"/>
  <c r="D109" i="41"/>
  <c r="D108" i="41" s="1"/>
  <c r="D157" i="41"/>
  <c r="D161" i="41"/>
  <c r="D35" i="41"/>
  <c r="D113" i="41"/>
  <c r="D112" i="41" s="1"/>
  <c r="C20" i="61"/>
  <c r="D20" i="61"/>
  <c r="D70" i="41"/>
  <c r="D69" i="41" s="1"/>
  <c r="D19" i="65"/>
  <c r="E82" i="62" l="1"/>
  <c r="D82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141" i="41"/>
  <c r="D93" i="62" l="1"/>
  <c r="D69" i="62"/>
  <c r="E33" i="62"/>
  <c r="E28" i="62"/>
  <c r="E27" i="62" s="1"/>
  <c r="E26" i="62" s="1"/>
  <c r="D28" i="62"/>
  <c r="D27" i="62" s="1"/>
  <c r="D143" i="41" l="1"/>
  <c r="D40" i="41"/>
  <c r="D39" i="41" s="1"/>
  <c r="D43" i="41"/>
  <c r="D42" i="41" s="1"/>
  <c r="D15" i="41" l="1"/>
  <c r="C7" i="69" l="1"/>
  <c r="B7" i="69"/>
  <c r="D4" i="70" l="1"/>
  <c r="D8" i="70" s="1"/>
  <c r="C4" i="70"/>
  <c r="C8" i="70" s="1"/>
  <c r="B8" i="70"/>
  <c r="D13" i="69"/>
  <c r="C14" i="69"/>
  <c r="B12" i="69"/>
  <c r="B14" i="69" s="1"/>
  <c r="D11" i="69"/>
  <c r="D9" i="69"/>
  <c r="D7" i="69"/>
  <c r="D12" i="69" l="1"/>
  <c r="D14" i="69"/>
  <c r="D117" i="41"/>
  <c r="D116" i="41" s="1"/>
  <c r="D96" i="62" l="1"/>
  <c r="E120" i="62"/>
  <c r="E118" i="62"/>
  <c r="E116" i="62"/>
  <c r="E114" i="62"/>
  <c r="E110" i="62"/>
  <c r="D110" i="62"/>
  <c r="D120" i="62"/>
  <c r="D118" i="62"/>
  <c r="D116" i="62"/>
  <c r="D114" i="62"/>
  <c r="E96" i="62"/>
  <c r="E80" i="62"/>
  <c r="E19" i="62"/>
  <c r="E18" i="62" s="1"/>
  <c r="E17" i="62" s="1"/>
  <c r="D19" i="62"/>
  <c r="D18" i="62" s="1"/>
  <c r="D115" i="41"/>
  <c r="D132" i="41"/>
  <c r="D111" i="41"/>
  <c r="D102" i="41"/>
  <c r="C24" i="39"/>
  <c r="D99" i="41" l="1"/>
  <c r="D129" i="41"/>
  <c r="E99" i="62" l="1"/>
  <c r="D99" i="62"/>
  <c r="E54" i="62" l="1"/>
  <c r="E53" i="62" s="1"/>
  <c r="E52" i="62" s="1"/>
  <c r="E51" i="62" s="1"/>
  <c r="C19" i="39" l="1"/>
  <c r="E48" i="62" l="1"/>
  <c r="E47" i="62" s="1"/>
  <c r="E42" i="62" s="1"/>
  <c r="D48" i="62"/>
  <c r="D47" i="62" s="1"/>
  <c r="D42" i="62" s="1"/>
  <c r="C17" i="39" l="1"/>
  <c r="C27" i="39" l="1"/>
  <c r="D112" i="62" l="1"/>
  <c r="D40" i="62" l="1"/>
  <c r="D80" i="62"/>
  <c r="D102" i="62" l="1"/>
  <c r="E112" i="62"/>
  <c r="E104" i="62"/>
  <c r="D104" i="62"/>
  <c r="E102" i="62"/>
  <c r="E95" i="62" s="1"/>
  <c r="D79" i="62"/>
  <c r="D76" i="62"/>
  <c r="D75" i="62" s="1"/>
  <c r="E72" i="62"/>
  <c r="E71" i="62" s="1"/>
  <c r="E69" i="62"/>
  <c r="E68" i="62" s="1"/>
  <c r="D54" i="62"/>
  <c r="E40" i="62"/>
  <c r="E39" i="62" s="1"/>
  <c r="D39" i="62"/>
  <c r="D37" i="62"/>
  <c r="E37" i="62"/>
  <c r="E36" i="62" s="1"/>
  <c r="D33" i="41"/>
  <c r="D32" i="41" s="1"/>
  <c r="D31" i="41" s="1"/>
  <c r="D15" i="62"/>
  <c r="D14" i="62" s="1"/>
  <c r="D13" i="62" s="1"/>
  <c r="E15" i="62"/>
  <c r="E14" i="62" s="1"/>
  <c r="E13" i="62" s="1"/>
  <c r="D159" i="41"/>
  <c r="D155" i="41"/>
  <c r="D85" i="41"/>
  <c r="D84" i="41" s="1"/>
  <c r="D94" i="41"/>
  <c r="D93" i="41" s="1"/>
  <c r="D91" i="41"/>
  <c r="D90" i="41" s="1"/>
  <c r="D88" i="41"/>
  <c r="D87" i="41" s="1"/>
  <c r="D65" i="41"/>
  <c r="D58" i="41"/>
  <c r="D57" i="41" s="1"/>
  <c r="D56" i="41" s="1"/>
  <c r="D52" i="41"/>
  <c r="D51" i="41" s="1"/>
  <c r="D50" i="41" s="1"/>
  <c r="D95" i="62" l="1"/>
  <c r="D53" i="62"/>
  <c r="D52" i="62" s="1"/>
  <c r="D51" i="62" s="1"/>
  <c r="E32" i="62"/>
  <c r="E31" i="62" s="1"/>
  <c r="D33" i="62"/>
  <c r="D36" i="62"/>
  <c r="D48" i="41"/>
  <c r="E67" i="62"/>
  <c r="D17" i="62"/>
  <c r="D32" i="62" l="1"/>
  <c r="D46" i="41"/>
  <c r="D45" i="41" l="1"/>
  <c r="D38" i="41" s="1"/>
  <c r="C36" i="39"/>
  <c r="D147" i="41" l="1"/>
  <c r="E77" i="62" l="1"/>
  <c r="E76" i="62" s="1"/>
  <c r="E79" i="62"/>
  <c r="E75" i="62" l="1"/>
  <c r="E74" i="62" s="1"/>
  <c r="D30" i="41"/>
  <c r="D23" i="62"/>
  <c r="E23" i="62"/>
  <c r="D68" i="62"/>
  <c r="D71" i="62"/>
  <c r="E66" i="62"/>
  <c r="E22" i="62" l="1"/>
  <c r="E21" i="62"/>
  <c r="E12" i="62" s="1"/>
  <c r="D22" i="62"/>
  <c r="D21" i="62" s="1"/>
  <c r="D12" i="62" s="1"/>
  <c r="D67" i="62"/>
  <c r="D66" i="62" s="1"/>
  <c r="D31" i="62"/>
  <c r="D26" i="62"/>
  <c r="D25" i="62" s="1"/>
  <c r="E25" i="62"/>
  <c r="D74" i="62"/>
  <c r="D126" i="62" l="1"/>
  <c r="D128" i="62" s="1"/>
  <c r="C14" i="63" s="1"/>
  <c r="E126" i="62"/>
  <c r="E128" i="62" s="1"/>
  <c r="C10" i="64"/>
  <c r="C11" i="64" s="1"/>
  <c r="D10" i="64" l="1"/>
  <c r="D11" i="64" s="1"/>
  <c r="C12" i="63"/>
  <c r="C15" i="63" s="1"/>
  <c r="D14" i="63" l="1"/>
  <c r="D12" i="63" s="1"/>
  <c r="D15" i="63" s="1"/>
  <c r="D137" i="41"/>
  <c r="D145" i="41" l="1"/>
  <c r="D153" i="41" l="1"/>
  <c r="D151" i="41"/>
  <c r="D149" i="41"/>
  <c r="D128" i="41" s="1"/>
  <c r="D97" i="41"/>
  <c r="D96" i="41" s="1"/>
  <c r="D83" i="41" s="1"/>
  <c r="D80" i="41"/>
  <c r="D79" i="41" s="1"/>
  <c r="D77" i="41"/>
  <c r="D76" i="41" l="1"/>
  <c r="D75" i="41"/>
  <c r="D74" i="41" s="1"/>
  <c r="D82" i="41"/>
  <c r="D163" i="41" s="1"/>
  <c r="D28" i="41"/>
  <c r="D23" i="41"/>
  <c r="D62" i="41" l="1"/>
  <c r="D61" i="41" s="1"/>
  <c r="D60" i="41" s="1"/>
  <c r="D21" i="41"/>
  <c r="D22" i="41"/>
  <c r="D17" i="41"/>
  <c r="D18" i="41"/>
  <c r="D26" i="41"/>
  <c r="D25" i="41" s="1"/>
  <c r="C39" i="39" s="1"/>
  <c r="D27" i="41"/>
  <c r="D37" i="41"/>
  <c r="C30" i="39"/>
  <c r="D14" i="41"/>
  <c r="D13" i="41" l="1"/>
  <c r="D12" i="41" l="1"/>
  <c r="C32" i="39"/>
  <c r="C41" i="39" s="1"/>
  <c r="C13" i="52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<sst xmlns="http://schemas.openxmlformats.org/spreadsheetml/2006/main" count="995" uniqueCount="506">
  <si>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</si>
  <si>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</si>
  <si>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</si>
  <si>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</si>
  <si>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</si>
  <si>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</si>
  <si>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</si>
  <si>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</si>
  <si>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</si>
  <si>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</si>
  <si>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</si>
  <si>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</si>
  <si>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</si>
  <si>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</si>
  <si>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</si>
  <si>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</si>
  <si>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</si>
  <si>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</si>
  <si>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</si>
  <si>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</si>
  <si>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</si>
  <si>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</si>
  <si>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</si>
  <si>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</si>
  <si>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</si>
  <si>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</si>
  <si>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</si>
  <si>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</si>
  <si>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</si>
  <si>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</si>
  <si>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</si>
  <si>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</si>
  <si>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</si>
  <si>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</si>
  <si>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</si>
  <si>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</si>
  <si>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</si>
  <si>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</si>
  <si>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</si>
  <si>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</si>
  <si>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</si>
  <si>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</si>
  <si>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</si>
  <si>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</si>
  <si>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</si>
  <si>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</si>
  <si>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</si>
  <si>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</si>
  <si>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</si>
  <si>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</si>
  <si>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</si>
  <si>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</si>
  <si>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</si>
  <si>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</si>
  <si>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</si>
  <si>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</si>
  <si>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</si>
  <si>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</si>
  <si>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</si>
  <si>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</si>
  <si>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</si>
  <si>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</si>
  <si>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</si>
  <si>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</si>
  <si>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</si>
  <si>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</si>
  <si>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</si>
  <si>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</si>
  <si>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</si>
  <si>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</si>
  <si>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</si>
  <si>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</si>
  <si>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</si>
  <si>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</si>
  <si>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</si>
  <si>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</si>
  <si>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</si>
  <si>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</si>
  <si>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</si>
  <si>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</si>
  <si>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</si>
  <si>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</si>
  <si>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</si>
  <si>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</si>
  <si>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</si>
  <si>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</si>
  <si>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</si>
  <si>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</si>
  <si>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</si>
  <si>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</si>
  <si>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</si>
  <si>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</si>
  <si>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</si>
  <si>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</si>
  <si>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</si>
  <si>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</si>
  <si>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</si>
  <si>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</si>
  <si>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</si>
  <si>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</si>
  <si>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</si>
  <si>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</si>
  <si>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</si>
  <si>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</si>
  <si>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</si>
  <si>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</si>
  <si>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</si>
  <si>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</si>
  <si>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</si>
  <si>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</si>
  <si>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</si>
  <si>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</si>
  <si>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</si>
  <si>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</si>
  <si>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</si>
  <si>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</si>
  <si>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</si>
  <si>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</si>
  <si>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</si>
  <si>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</si>
  <si>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</si>
  <si>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</si>
  <si>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</si>
  <si>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</si>
  <si>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</si>
  <si>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</si>
  <si>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</si>
  <si>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</si>
  <si>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</si>
  <si>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</si>
  <si>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</si>
  <si>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</si>
  <si>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</si>
  <si>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</si>
  <si>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</si>
  <si>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</si>
  <si>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</si>
  <si>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</si>
  <si>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</si>
  <si>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</si>
  <si>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</si>
  <si>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</si>
  <si>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</si>
  <si>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</si>
  <si>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</si>
  <si>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</si>
  <si>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</si>
  <si>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</si>
  <si>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</si>
  <si>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</si>
  <si>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</si>
  <si>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</si>
  <si>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</si>
  <si>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</si>
  <si>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</si>
  <si>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</si>
  <si>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</si>
  <si>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</si>
  <si>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</si>
  <si>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</si>
  <si>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</si>
  <si>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</si>
  <si>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</si>
  <si>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</si>
  <si>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</si>
  <si>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</si>
  <si>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</si>
  <si>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</si>
  <si>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</si>
  <si>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</si>
  <si>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</si>
  <si>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</si>
  <si>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</si>
  <si>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</si>
  <si>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</si>
  <si>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</si>
  <si>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</si>
  <si>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</si>
  <si>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</si>
  <si>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</si>
  <si>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</si>
  <si>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</si>
  <si>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</si>
  <si>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</si>
  <si>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</si>
  <si>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</si>
  <si>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</si>
  <si>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</si>
  <si>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</si>
  <si>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</si>
  <si>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</si>
  <si>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</si>
  <si>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</si>
  <si>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</si>
  <si>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</si>
  <si>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</si>
  <si>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</si>
  <si>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</si>
  <si>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</si>
  <si>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</si>
  <si>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</si>
  <si>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</si>
  <si>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</si>
  <si>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</si>
  <si>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</si>
  <si>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</si>
  <si>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</si>
  <si>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</si>
  <si>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</si>
  <si>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</si>
  <si>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</si>
  <si>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</si>
  <si>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</si>
  <si>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</si>
  <si>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</si>
  <si>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</si>
  <si>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</si>
  <si>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</si>
  <si>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</si>
  <si>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</si>
  <si>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</si>
  <si>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</si>
  <si>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</si>
  <si>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</si>
  <si>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</si>
  <si>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</si>
  <si>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</si>
  <si>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</si>
  <si>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</si>
  <si>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</si>
  <si>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</si>
  <si>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</si>
  <si>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</si>
  <si>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</si>
  <si>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</si>
  <si>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</si>
  <si>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</si>
  <si>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</si>
  <si>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</si>
  <si>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</si>
  <si>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</si>
  <si>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</si>
  <si>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</si>
  <si>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</si>
  <si>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</si>
  <si>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</si>
  <si>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</si>
  <si>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</si>
  <si>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</si>
  <si>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</si>
  <si>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</si>
  <si>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</si>
  <si>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</si>
  <si>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</si>
  <si>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</si>
  <si>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</si>
  <si>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</si>
  <si>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</si>
  <si>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</si>
  <si>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</si>
  <si>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</si>
  <si>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</si>
  <si>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</si>
  <si>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</si>
  <si>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</si>
  <si>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</si>
  <si>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</si>
  <si>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</si>
  <si>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</si>
  <si>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</si>
  <si>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</si>
  <si>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</si>
  <si>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</si>
  <si>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</si>
  <si>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</si>
  <si>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</si>
  <si>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</si>
  <si>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</si>
  <si>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</si>
  <si>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</si>
  <si>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</si>
  <si>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</si>
  <si>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</si>
  <si>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</si>
  <si>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</si>
  <si>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</si>
  <si>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</si>
  <si>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</si>
  <si>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</si>
  <si>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</si>
  <si>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</si>
  <si>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</si>
  <si>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</si>
  <si>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</si>
  <si>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</si>
  <si>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</si>
  <si>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</si>
  <si>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</si>
  <si>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</si>
  <si>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</si>
  <si>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</si>
  <si>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</si>
  <si>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</si>
  <si>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</si>
  <si>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</si>
  <si>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</si>
  <si>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</si>
  <si>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проект</t>
  </si>
  <si>
    <t>000 105 00000 00 0000 000</t>
  </si>
  <si>
    <t>Единый сельскохозяйственный налог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</si>
  <si>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</si>
  <si>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</si>
  <si>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</si>
  <si>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</si>
  <si>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</si>
  <si>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</si>
  <si>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</si>
  <si>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</si>
  <si>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</si>
  <si>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</si>
  <si>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</si>
  <si>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</si>
  <si>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</si>
  <si>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</si>
  <si>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Ведущий специалист</t>
  </si>
  <si>
    <t>Полина Т.М.</t>
  </si>
  <si>
    <t>(тыс.руб.)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</si>
  <si>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</si>
  <si>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</si>
  <si>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</si>
  <si>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</si>
  <si>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</si>
  <si>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</si>
  <si>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</si>
  <si>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</si>
  <si>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</si>
  <si>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</si>
  <si>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</si>
  <si>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</si>
  <si>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</si>
  <si>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2021 год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</si>
  <si>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</si>
  <si>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</si>
  <si>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</si>
  <si>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</si>
  <si>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</si>
  <si>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</si>
  <si>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</si>
  <si>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</si>
  <si>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</si>
  <si>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</si>
  <si>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</si>
  <si>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</si>
  <si>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</si>
  <si>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</si>
  <si>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</si>
  <si>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</si>
  <si>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</si>
  <si>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</si>
  <si>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</si>
  <si>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</si>
  <si>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</si>
  <si>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</si>
  <si>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</si>
  <si>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</si>
  <si>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</si>
  <si>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</si>
  <si>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</si>
  <si>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2022 год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</si>
  <si>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</si>
  <si>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</si>
  <si>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</si>
  <si>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</si>
  <si>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</si>
  <si>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</si>
  <si>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</si>
  <si>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</si>
  <si>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</si>
  <si>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</si>
  <si>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</si>
  <si>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</si>
  <si>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</si>
  <si>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</si>
  <si>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</si>
  <si>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</si>
  <si>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</si>
  <si>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</si>
  <si>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</si>
  <si>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</si>
  <si>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</si>
  <si>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</si>
  <si>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</si>
  <si>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</si>
  <si>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</si>
  <si>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</si>
  <si>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</si>
  <si>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</si>
  <si>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</si>
  <si>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</si>
  <si>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</si>
  <si>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</si>
  <si>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</si>
  <si>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</si>
  <si>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</si>
  <si>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</si>
  <si>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</si>
  <si>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</si>
  <si>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</si>
  <si>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</si>
  <si>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</si>
  <si>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</si>
  <si>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</si>
  <si>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</si>
  <si>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</si>
  <si>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</si>
  <si>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</si>
  <si>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</si>
  <si>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</si>
  <si>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</si>
  <si>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</si>
  <si>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</si>
  <si>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</si>
  <si>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</si>
  <si>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</si>
  <si>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</si>
  <si>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</si>
  <si>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</si>
  <si>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</si>
  <si>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</si>
  <si>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</si>
  <si>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</si>
  <si>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</si>
  <si>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</si>
  <si>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000 202 30000 10 0000 150</t>
  </si>
  <si>
    <t>Субвенции бюджетам бюджетной системы Российской Федерации</t>
  </si>
  <si>
    <t>000 202 40000 00 0000 150</t>
  </si>
  <si>
    <t>850 202 30000 10 0000 150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</si>
  <si>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</si>
  <si>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</si>
  <si>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</si>
  <si>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</si>
  <si>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</si>
  <si>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</si>
  <si>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</si>
  <si>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</si>
  <si>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</si>
  <si>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</si>
  <si>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</si>
  <si>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</si>
  <si>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за 2020 год</t>
  </si>
  <si>
    <t>Бюджет 2020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</si>
  <si>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</si>
  <si>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850 113 02995 10 0000 130</t>
  </si>
  <si>
    <t>850 113 00000 00 0000 000</t>
  </si>
  <si>
    <t>Неналоговые доходы</t>
  </si>
  <si>
    <t xml:space="preserve">на 2021 г. в соответствии с классификацией доходов бюджетов </t>
  </si>
  <si>
    <t>2023 год    (руб.)</t>
  </si>
  <si>
    <t xml:space="preserve">на плановый период 2022 и 2023 годов в соответствии   </t>
  </si>
  <si>
    <t>Демьянюк Е.А.</t>
  </si>
  <si>
    <t>Глава администрации сельского поселения</t>
  </si>
  <si>
    <t>Прогноз основных характеристик бюджета Борисоглебского поселения на 2021 год и на плановый период 2022 и 2023 годов</t>
  </si>
  <si>
    <t>2023 год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</si>
  <si>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</si>
  <si>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</si>
  <si>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2023 год (руб.)</t>
  </si>
  <si>
    <t>2023 год                        (руб.)</t>
  </si>
  <si>
    <t>решению вопросов местного значения на плановый период 2022 и 2023 года</t>
  </si>
  <si>
    <t>2023 год           (руб.)</t>
  </si>
  <si>
    <t>План (руб.) 2023 г.</t>
  </si>
  <si>
    <t xml:space="preserve">Борисоглебского сельского поселения на 2022 -2023  годы 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</si>
  <si>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</si>
  <si>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</si>
  <si>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</si>
  <si>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</si>
  <si>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</si>
  <si>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Ведомственная структура расходов бюджета Борисоглебского сельского поселения на плановый период 2022 и 2023 годы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</si>
  <si>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</si>
  <si>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</si>
  <si>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</si>
  <si>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</si>
  <si>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</si>
  <si>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</si>
  <si>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</si>
  <si>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</si>
  <si>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</si>
  <si>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</si>
  <si>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</si>
  <si>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</si>
  <si>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</si>
  <si>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</si>
  <si>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</si>
  <si>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</si>
  <si>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</si>
  <si>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</si>
  <si>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</si>
  <si>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</si>
  <si>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</si>
  <si>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</si>
  <si>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</si>
  <si>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</si>
  <si>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Мероприятия по обеспечению организации рационального использования и охраны земель на территории селльского поселения</t>
  </si>
  <si>
    <t>16.1.01.00000</t>
  </si>
  <si>
    <t>Повышение эффективности использования и охраны земель</t>
  </si>
  <si>
    <t>12.1.01.72880</t>
  </si>
  <si>
    <t>12.1.01.62880</t>
  </si>
  <si>
    <t xml:space="preserve">Приложение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</si>
</sst>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4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2" fillId="0" borderId="10" xfId="0" applyFont="1" applyBorder="1" applyAlignment="1">
      <alignment wrapText="1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3" fillId="3" borderId="0" xfId="0" applyFont="1" applyFill="1"/>
    <xf numFmtId="0" fontId="23" fillId="0" borderId="0" xfId="0" applyFont="1"/>
    <xf numFmtId="0" fontId="25" fillId="3" borderId="0" xfId="0" applyFont="1" applyFill="1"/>
    <xf numFmtId="0" fontId="25" fillId="3" borderId="0" xfId="0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" fontId="24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1" fontId="25" fillId="3" borderId="1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/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/>
    <xf numFmtId="0" fontId="28" fillId="0" borderId="0" xfId="0" applyFont="1" applyAlignment="1">
      <alignment vertical="center" wrapText="1"/>
    </xf>
    <xf numFmtId="0" fontId="28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top" wrapText="1"/>
    </xf>
    <xf numFmtId="0" fontId="9" fillId="0" borderId="0" xfId="3" applyAlignment="1"/>
    <xf numFmtId="0" fontId="9" fillId="0" borderId="0" xfId="3" applyAlignment="1">
      <alignment horizontal="right"/>
    </xf>
    <xf numFmtId="0" fontId="10" fillId="0" borderId="0" xfId="3" applyFont="1" applyAlignment="1">
      <alignment horizontal="left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center" vertical="center" wrapText="1" shrinkToFit="1"/>
    </xf>
    <xf numFmtId="0" fontId="15" fillId="0" borderId="1" xfId="3" applyFont="1" applyBorder="1" applyAlignment="1">
      <alignment vertical="center" wrapText="1" shrinkToFit="1"/>
    </xf>
    <xf numFmtId="0" fontId="20" fillId="0" borderId="2" xfId="3" applyFont="1" applyBorder="1" applyAlignment="1">
      <alignment vertical="center" wrapText="1" shrinkToFit="1"/>
    </xf>
    <xf numFmtId="0" fontId="12" fillId="0" borderId="2" xfId="3" applyFont="1" applyBorder="1" applyAlignment="1">
      <alignment vertical="center" shrinkToFit="1"/>
    </xf>
    <xf numFmtId="0" fontId="31" fillId="0" borderId="0" xfId="3" applyFont="1" applyAlignment="1">
      <alignment vertical="center"/>
    </xf>
    <xf numFmtId="0" fontId="34" fillId="0" borderId="1" xfId="3" applyFont="1" applyBorder="1" applyAlignment="1">
      <alignment wrapText="1"/>
    </xf>
    <xf numFmtId="0" fontId="31" fillId="0" borderId="1" xfId="3" applyFont="1" applyBorder="1" applyAlignment="1">
      <alignment vertical="center"/>
    </xf>
    <xf numFmtId="0" fontId="31" fillId="0" borderId="2" xfId="3" applyFont="1" applyBorder="1" applyAlignment="1">
      <alignment vertical="center"/>
    </xf>
    <xf numFmtId="0" fontId="15" fillId="0" borderId="1" xfId="3" applyFont="1" applyBorder="1" applyAlignment="1">
      <alignment horizontal="left" vertical="center" wrapText="1" shrinkToFit="1"/>
    </xf>
    <xf numFmtId="0" fontId="34" fillId="0" borderId="1" xfId="3" applyFont="1" applyBorder="1" applyAlignment="1">
      <alignment vertical="center"/>
    </xf>
    <xf numFmtId="0" fontId="12" fillId="0" borderId="2" xfId="3" applyFont="1" applyBorder="1" applyAlignment="1">
      <alignment vertical="center" wrapText="1" shrinkToFit="1"/>
    </xf>
    <xf numFmtId="0" fontId="29" fillId="0" borderId="1" xfId="3" applyFont="1" applyBorder="1" applyAlignment="1">
      <alignment vertical="center"/>
    </xf>
    <xf numFmtId="0" fontId="12" fillId="0" borderId="0" xfId="3" applyFont="1" applyAlignment="1">
      <alignment vertical="center" wrapText="1" shrinkToFit="1"/>
    </xf>
    <xf numFmtId="0" fontId="12" fillId="3" borderId="2" xfId="3" applyFont="1" applyFill="1" applyBorder="1" applyAlignment="1">
      <alignment vertical="center" shrinkToFit="1"/>
    </xf>
    <xf numFmtId="0" fontId="21" fillId="0" borderId="1" xfId="3" applyFont="1" applyBorder="1" applyAlignment="1">
      <alignment vertical="center" wrapText="1" shrinkToFit="1"/>
    </xf>
    <xf numFmtId="0" fontId="15" fillId="3" borderId="1" xfId="3" applyFont="1" applyFill="1" applyBorder="1" applyAlignment="1">
      <alignment vertical="center" wrapText="1" shrinkToFit="1"/>
    </xf>
    <xf numFmtId="0" fontId="12" fillId="2" borderId="2" xfId="3" applyFont="1" applyFill="1" applyBorder="1" applyAlignment="1">
      <alignment vertical="center" shrinkToFit="1"/>
    </xf>
    <xf numFmtId="0" fontId="15" fillId="2" borderId="1" xfId="3" applyFont="1" applyFill="1" applyBorder="1" applyAlignment="1">
      <alignment vertical="center" wrapText="1" shrinkToFit="1"/>
    </xf>
    <xf numFmtId="0" fontId="31" fillId="0" borderId="0" xfId="3" applyFont="1"/>
    <xf numFmtId="0" fontId="30" fillId="0" borderId="0" xfId="3" applyFont="1"/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3" fillId="0" borderId="0" xfId="3" applyFont="1"/>
    <xf numFmtId="0" fontId="2" fillId="0" borderId="0" xfId="3" applyFont="1" applyAlignment="1">
      <alignment horizontal="right"/>
    </xf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wrapText="1"/>
    </xf>
    <xf numFmtId="0" fontId="3" fillId="5" borderId="1" xfId="3" applyFont="1" applyFill="1" applyBorder="1" applyAlignment="1">
      <alignment vertical="center"/>
    </xf>
    <xf numFmtId="2" fontId="3" fillId="5" borderId="1" xfId="3" applyNumberFormat="1" applyFont="1" applyFill="1" applyBorder="1" applyAlignment="1">
      <alignment horizontal="right" vertical="center"/>
    </xf>
    <xf numFmtId="0" fontId="3" fillId="2" borderId="0" xfId="3" applyFont="1" applyFill="1" applyBorder="1"/>
    <xf numFmtId="0" fontId="3" fillId="0" borderId="1" xfId="3" applyFont="1" applyBorder="1" applyAlignment="1">
      <alignment vertical="center"/>
    </xf>
    <xf numFmtId="2" fontId="3" fillId="0" borderId="1" xfId="3" applyNumberFormat="1" applyFont="1" applyBorder="1" applyAlignment="1">
      <alignment horizontal="right" vertical="center"/>
    </xf>
    <xf numFmtId="0" fontId="3" fillId="0" borderId="0" xfId="3" applyFont="1" applyBorder="1"/>
    <xf numFmtId="0" fontId="2" fillId="0" borderId="1" xfId="3" applyFont="1" applyBorder="1" applyAlignment="1">
      <alignment vertical="center"/>
    </xf>
    <xf numFmtId="2" fontId="2" fillId="0" borderId="1" xfId="3" applyNumberFormat="1" applyFont="1" applyBorder="1" applyAlignment="1">
      <alignment horizontal="right" vertical="center"/>
    </xf>
    <xf numFmtId="0" fontId="2" fillId="0" borderId="0" xfId="3" applyFont="1" applyBorder="1"/>
    <xf numFmtId="0" fontId="3" fillId="0" borderId="1" xfId="3" applyFont="1" applyBorder="1" applyAlignment="1">
      <alignment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" xfId="3" applyFont="1" applyBorder="1" applyAlignment="1">
      <alignment vertical="center" wrapText="1"/>
    </xf>
    <xf numFmtId="0" fontId="2" fillId="0" borderId="0" xfId="3" applyFont="1" applyFill="1" applyBorder="1" applyAlignment="1">
      <alignment horizontal="left" vertical="top" wrapText="1"/>
    </xf>
    <xf numFmtId="0" fontId="10" fillId="0" borderId="0" xfId="3" applyFont="1" applyAlignment="1">
      <alignment vertical="center"/>
    </xf>
    <xf numFmtId="3" fontId="2" fillId="0" borderId="1" xfId="3" applyNumberFormat="1" applyFont="1" applyBorder="1" applyAlignment="1">
      <alignment vertical="center"/>
    </xf>
    <xf numFmtId="0" fontId="3" fillId="5" borderId="1" xfId="3" applyFont="1" applyFill="1" applyBorder="1" applyAlignment="1">
      <alignment vertical="center" wrapText="1"/>
    </xf>
    <xf numFmtId="0" fontId="3" fillId="0" borderId="2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3" borderId="1" xfId="3" applyFont="1" applyFill="1" applyBorder="1" applyAlignment="1">
      <alignment vertical="center"/>
    </xf>
    <xf numFmtId="2" fontId="2" fillId="3" borderId="1" xfId="3" applyNumberFormat="1" applyFont="1" applyFill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2" fontId="2" fillId="0" borderId="1" xfId="3" applyNumberFormat="1" applyFont="1" applyFill="1" applyBorder="1" applyAlignment="1">
      <alignment horizontal="right" vertical="center"/>
    </xf>
    <xf numFmtId="164" fontId="3" fillId="0" borderId="0" xfId="3" applyNumberFormat="1" applyFont="1" applyBorder="1"/>
    <xf numFmtId="0" fontId="10" fillId="0" borderId="0" xfId="3" applyFont="1"/>
    <xf numFmtId="14" fontId="9" fillId="0" borderId="0" xfId="3" applyNumberFormat="1" applyFill="1" applyBorder="1" applyAlignment="1">
      <alignment horizontal="center"/>
    </xf>
    <xf numFmtId="0" fontId="9" fillId="0" borderId="0" xfId="3" applyAlignment="1">
      <alignment horizontal="center"/>
    </xf>
    <xf numFmtId="0" fontId="9" fillId="0" borderId="0" xfId="3"/>
    <xf numFmtId="0" fontId="9" fillId="0" borderId="0" xfId="3" applyFill="1" applyBorder="1" applyAlignment="1">
      <alignment horizontal="center"/>
    </xf>
    <xf numFmtId="2" fontId="9" fillId="0" borderId="0" xfId="3" applyNumberFormat="1" applyAlignment="1">
      <alignment horizontal="right"/>
    </xf>
    <xf numFmtId="0" fontId="9" fillId="0" borderId="1" xfId="3" applyBorder="1" applyAlignment="1">
      <alignment horizontal="center" wrapText="1"/>
    </xf>
    <xf numFmtId="0" fontId="9" fillId="0" borderId="1" xfId="3" applyBorder="1" applyAlignment="1">
      <alignment horizontal="center" vertical="center" wrapText="1"/>
    </xf>
    <xf numFmtId="0" fontId="9" fillId="0" borderId="0" xfId="3" applyBorder="1" applyAlignment="1">
      <alignment horizontal="center" wrapText="1"/>
    </xf>
    <xf numFmtId="0" fontId="32" fillId="5" borderId="1" xfId="3" applyFont="1" applyFill="1" applyBorder="1" applyAlignment="1">
      <alignment vertical="center"/>
    </xf>
    <xf numFmtId="4" fontId="32" fillId="5" borderId="1" xfId="3" applyNumberFormat="1" applyFont="1" applyFill="1" applyBorder="1" applyAlignment="1">
      <alignment horizontal="right" vertical="center"/>
    </xf>
    <xf numFmtId="0" fontId="10" fillId="2" borderId="0" xfId="3" applyFont="1" applyFill="1" applyBorder="1"/>
    <xf numFmtId="0" fontId="33" fillId="0" borderId="1" xfId="3" applyFont="1" applyBorder="1" applyAlignment="1">
      <alignment vertical="center"/>
    </xf>
    <xf numFmtId="4" fontId="33" fillId="0" borderId="1" xfId="3" applyNumberFormat="1" applyFont="1" applyBorder="1" applyAlignment="1">
      <alignment horizontal="right" vertical="center"/>
    </xf>
    <xf numFmtId="0" fontId="10" fillId="0" borderId="0" xfId="3" applyFont="1" applyBorder="1"/>
    <xf numFmtId="0" fontId="22" fillId="0" borderId="1" xfId="3" applyFont="1" applyBorder="1" applyAlignment="1">
      <alignment vertical="center"/>
    </xf>
    <xf numFmtId="4" fontId="22" fillId="0" borderId="1" xfId="3" applyNumberFormat="1" applyFont="1" applyBorder="1" applyAlignment="1">
      <alignment horizontal="right" vertical="center"/>
    </xf>
    <xf numFmtId="0" fontId="9" fillId="0" borderId="0" xfId="3" applyBorder="1"/>
    <xf numFmtId="0" fontId="33" fillId="0" borderId="1" xfId="3" applyFont="1" applyBorder="1" applyAlignment="1">
      <alignment vertical="center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22" fillId="0" borderId="1" xfId="3" applyFont="1" applyBorder="1" applyAlignment="1">
      <alignment vertical="center" wrapText="1"/>
    </xf>
    <xf numFmtId="0" fontId="33" fillId="0" borderId="0" xfId="3" applyFont="1" applyAlignment="1">
      <alignment vertical="center"/>
    </xf>
    <xf numFmtId="2" fontId="33" fillId="0" borderId="1" xfId="3" applyNumberFormat="1" applyFont="1" applyBorder="1" applyAlignment="1">
      <alignment horizontal="right" vertical="center"/>
    </xf>
    <xf numFmtId="2" fontId="33" fillId="0" borderId="1" xfId="3" applyNumberFormat="1" applyFont="1" applyBorder="1" applyAlignment="1">
      <alignment vertical="center"/>
    </xf>
    <xf numFmtId="3" fontId="22" fillId="0" borderId="1" xfId="3" applyNumberFormat="1" applyFont="1" applyBorder="1" applyAlignment="1">
      <alignment vertical="center"/>
    </xf>
    <xf numFmtId="0" fontId="9" fillId="0" borderId="0" xfId="3" applyFont="1" applyBorder="1"/>
    <xf numFmtId="0" fontId="32" fillId="5" borderId="1" xfId="3" applyFont="1" applyFill="1" applyBorder="1" applyAlignment="1">
      <alignment vertical="center" wrapText="1"/>
    </xf>
    <xf numFmtId="0" fontId="14" fillId="0" borderId="0" xfId="3" applyFont="1" applyBorder="1"/>
    <xf numFmtId="0" fontId="22" fillId="0" borderId="2" xfId="3" applyFont="1" applyBorder="1" applyAlignment="1">
      <alignment vertical="center"/>
    </xf>
    <xf numFmtId="0" fontId="33" fillId="0" borderId="1" xfId="3" applyFont="1" applyBorder="1" applyAlignment="1">
      <alignment horizontal="left" vertical="center"/>
    </xf>
    <xf numFmtId="0" fontId="33" fillId="0" borderId="0" xfId="3" applyFont="1" applyAlignment="1">
      <alignment vertical="center" wrapText="1"/>
    </xf>
    <xf numFmtId="0" fontId="33" fillId="3" borderId="1" xfId="3" applyFont="1" applyFill="1" applyBorder="1" applyAlignment="1">
      <alignment vertical="center"/>
    </xf>
    <xf numFmtId="2" fontId="33" fillId="3" borderId="1" xfId="3" applyNumberFormat="1" applyFont="1" applyFill="1" applyBorder="1" applyAlignment="1">
      <alignment horizontal="right" vertical="center"/>
    </xf>
    <xf numFmtId="164" fontId="18" fillId="0" borderId="0" xfId="3" applyNumberFormat="1" applyFont="1" applyBorder="1"/>
    <xf numFmtId="2" fontId="9" fillId="0" borderId="0" xfId="3" applyNumberFormat="1"/>
    <xf numFmtId="0" fontId="2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49" fontId="4" fillId="0" borderId="11" xfId="0" applyNumberFormat="1" applyFont="1" applyBorder="1" applyAlignment="1">
      <alignment vertical="center" wrapText="1"/>
    </xf>
    <xf numFmtId="0" fontId="36" fillId="0" borderId="1" xfId="0" applyFont="1" applyBorder="1" applyAlignment="1">
      <alignment wrapText="1"/>
    </xf>
    <xf numFmtId="0" fontId="33" fillId="0" borderId="2" xfId="3" applyFont="1" applyBorder="1" applyAlignment="1">
      <alignment vertical="center"/>
    </xf>
    <xf numFmtId="2" fontId="33" fillId="0" borderId="1" xfId="3" applyNumberFormat="1" applyFont="1" applyFill="1" applyBorder="1" applyAlignment="1">
      <alignment horizontal="right" vertical="center"/>
    </xf>
    <xf numFmtId="2" fontId="0" fillId="0" borderId="1" xfId="3" applyNumberFormat="1" applyFont="1" applyBorder="1" applyAlignment="1">
      <alignment horizontal="center" wrapText="1"/>
    </xf>
    <xf numFmtId="0" fontId="0" fillId="0" borderId="1" xfId="3" applyFont="1" applyBorder="1" applyAlignment="1">
      <alignment horizontal="center" wrapText="1"/>
    </xf>
    <xf numFmtId="4" fontId="2" fillId="0" borderId="1" xfId="3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wrapText="1"/>
    </xf>
    <xf numFmtId="0" fontId="5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3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2" borderId="9" xfId="0" applyNumberFormat="1" applyFont="1" applyFill="1" applyBorder="1" applyAlignment="1">
      <alignment horizontal="left" vertical="top" wrapText="1"/>
    </xf>
    <xf numFmtId="2" fontId="2" fillId="2" borderId="9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3" fillId="0" borderId="7" xfId="3" applyFont="1" applyBorder="1" applyAlignment="1">
      <alignment vertical="center"/>
    </xf>
    <xf numFmtId="0" fontId="19" fillId="0" borderId="2" xfId="3" applyFont="1" applyBorder="1" applyAlignment="1">
      <alignment horizontal="center" vertical="center" wrapText="1"/>
    </xf>
    <xf numFmtId="0" fontId="9" fillId="0" borderId="6" xfId="3" applyBorder="1" applyAlignment="1">
      <alignment horizontal="center" wrapText="1"/>
    </xf>
    <xf numFmtId="0" fontId="9" fillId="0" borderId="7" xfId="3" applyBorder="1" applyAlignment="1">
      <alignment horizontal="center" wrapText="1"/>
    </xf>
    <xf numFmtId="0" fontId="12" fillId="0" borderId="0" xfId="3" applyFont="1" applyAlignment="1">
      <alignment horizontal="right"/>
    </xf>
    <xf numFmtId="0" fontId="13" fillId="0" borderId="8" xfId="3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0" fontId="33" fillId="0" borderId="2" xfId="3" applyFont="1" applyBorder="1" applyAlignment="1">
      <alignment horizontal="center" vertical="center"/>
    </xf>
    <xf numFmtId="0" fontId="33" fillId="0" borderId="7" xfId="3" applyFont="1" applyBorder="1" applyAlignment="1">
      <alignment horizontal="center" vertical="center"/>
    </xf>
    <xf numFmtId="0" fontId="9" fillId="0" borderId="0" xfId="3" applyAlignment="1">
      <alignment horizontal="right"/>
    </xf>
    <xf numFmtId="0" fontId="9" fillId="0" borderId="0" xfId="3" applyAlignment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1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A2" sqref="A2:C2"/>
    </sheetView>
  </sheetViews>
  <sheetFormatPr defaultRowHeight="12.75"/>
  <cols>
    <col min="1" max="1" width="4.42578125" style="262" customWidth="1"/>
    <col min="2" max="2" width="21.140625" style="262" customWidth="1"/>
    <col min="3" max="3" width="59.85546875" style="262" customWidth="1"/>
    <col min="4" max="16384" width="9.140625" style="262"/>
  </cols>
  <sheetData>
    <row r="1" spans="1:3" ht="15">
      <c r="A1" s="398" t="s">
        <v>505</v>
      </c>
      <c r="B1" s="398"/>
      <c r="C1" s="398"/>
    </row>
    <row r="2" spans="1:3" ht="15">
      <c r="A2" s="398" t="s">
        <v>12</v>
      </c>
      <c r="B2" s="398"/>
      <c r="C2" s="398"/>
    </row>
    <row r="3" spans="1:3" ht="15">
      <c r="A3" s="398" t="s">
        <v>16</v>
      </c>
      <c r="B3" s="398"/>
      <c r="C3" s="398"/>
    </row>
    <row r="4" spans="1:3" ht="15">
      <c r="A4" s="398" t="s">
        <v>365</v>
      </c>
      <c r="B4" s="398"/>
      <c r="C4" s="398"/>
    </row>
    <row r="5" spans="1:3">
      <c r="A5" s="263"/>
      <c r="B5" s="264" t="s">
        <v>307</v>
      </c>
      <c r="C5" s="263" t="s">
        <v>148</v>
      </c>
    </row>
    <row r="8" spans="1:3" ht="15.75">
      <c r="A8" s="399" t="s">
        <v>139</v>
      </c>
      <c r="B8" s="399"/>
      <c r="C8" s="399"/>
    </row>
    <row r="9" spans="1:3" ht="44.25" customHeight="1">
      <c r="A9" s="395" t="s">
        <v>438</v>
      </c>
      <c r="B9" s="396"/>
      <c r="C9" s="397"/>
    </row>
    <row r="10" spans="1:3" ht="81" customHeight="1">
      <c r="A10" s="265">
        <v>850</v>
      </c>
      <c r="B10" s="266" t="s">
        <v>286</v>
      </c>
      <c r="C10" s="267" t="s">
        <v>361</v>
      </c>
    </row>
    <row r="11" spans="1:3" ht="78.75">
      <c r="A11" s="265">
        <v>850</v>
      </c>
      <c r="B11" s="266" t="s">
        <v>357</v>
      </c>
      <c r="C11" s="267" t="s">
        <v>358</v>
      </c>
    </row>
    <row r="12" spans="1:3" ht="31.5">
      <c r="A12" s="265">
        <v>850</v>
      </c>
      <c r="B12" s="268" t="s">
        <v>274</v>
      </c>
      <c r="C12" s="269" t="s">
        <v>161</v>
      </c>
    </row>
    <row r="13" spans="1:3" ht="94.5">
      <c r="A13" s="265">
        <v>850</v>
      </c>
      <c r="B13" s="270" t="s">
        <v>285</v>
      </c>
      <c r="C13" s="269" t="s">
        <v>287</v>
      </c>
    </row>
    <row r="14" spans="1:3" ht="63">
      <c r="A14" s="265">
        <v>850</v>
      </c>
      <c r="B14" s="271" t="s">
        <v>275</v>
      </c>
      <c r="C14" s="269" t="s">
        <v>362</v>
      </c>
    </row>
    <row r="15" spans="1:3" ht="94.5">
      <c r="A15" s="265">
        <v>850</v>
      </c>
      <c r="B15" s="272" t="s">
        <v>409</v>
      </c>
      <c r="C15" s="273" t="s">
        <v>410</v>
      </c>
    </row>
    <row r="16" spans="1:3" ht="87" customHeight="1">
      <c r="A16" s="265">
        <v>850</v>
      </c>
      <c r="B16" s="274" t="s">
        <v>405</v>
      </c>
      <c r="C16" s="273" t="s">
        <v>406</v>
      </c>
    </row>
    <row r="17" spans="1:3" ht="53.25" customHeight="1">
      <c r="A17" s="265">
        <v>850</v>
      </c>
      <c r="B17" s="274" t="s">
        <v>412</v>
      </c>
      <c r="C17" s="273" t="s">
        <v>411</v>
      </c>
    </row>
    <row r="18" spans="1:3" ht="189">
      <c r="A18" s="265">
        <v>850</v>
      </c>
      <c r="B18" s="275" t="s">
        <v>413</v>
      </c>
      <c r="C18" s="273" t="s">
        <v>439</v>
      </c>
    </row>
    <row r="19" spans="1:3" ht="31.5">
      <c r="A19" s="265">
        <v>850</v>
      </c>
      <c r="B19" s="271" t="s">
        <v>140</v>
      </c>
      <c r="C19" s="276" t="s">
        <v>363</v>
      </c>
    </row>
    <row r="20" spans="1:3" ht="24" customHeight="1">
      <c r="A20" s="265">
        <v>850</v>
      </c>
      <c r="B20" s="271" t="s">
        <v>306</v>
      </c>
      <c r="C20" s="276" t="s">
        <v>364</v>
      </c>
    </row>
    <row r="21" spans="1:3" ht="53.25" customHeight="1">
      <c r="A21" s="265">
        <v>850</v>
      </c>
      <c r="B21" s="271" t="s">
        <v>408</v>
      </c>
      <c r="C21" s="273" t="s">
        <v>440</v>
      </c>
    </row>
    <row r="22" spans="1:3" ht="26.25" customHeight="1">
      <c r="A22" s="265">
        <v>850</v>
      </c>
      <c r="B22" s="275" t="s">
        <v>415</v>
      </c>
      <c r="C22" s="277" t="s">
        <v>414</v>
      </c>
    </row>
    <row r="23" spans="1:3" ht="78.75">
      <c r="A23" s="265">
        <v>850</v>
      </c>
      <c r="B23" s="278" t="s">
        <v>347</v>
      </c>
      <c r="C23" s="269" t="s">
        <v>162</v>
      </c>
    </row>
    <row r="24" spans="1:3" ht="103.5" customHeight="1">
      <c r="A24" s="265">
        <v>850</v>
      </c>
      <c r="B24" s="278" t="s">
        <v>402</v>
      </c>
      <c r="C24" s="269" t="s">
        <v>401</v>
      </c>
    </row>
    <row r="25" spans="1:3" ht="31.5">
      <c r="A25" s="265">
        <v>850</v>
      </c>
      <c r="B25" s="278" t="s">
        <v>355</v>
      </c>
      <c r="C25" s="269" t="s">
        <v>356</v>
      </c>
    </row>
    <row r="26" spans="1:3" ht="31.5">
      <c r="A26" s="265">
        <v>850</v>
      </c>
      <c r="B26" s="278" t="s">
        <v>348</v>
      </c>
      <c r="C26" s="269" t="s">
        <v>416</v>
      </c>
    </row>
    <row r="27" spans="1:3" ht="22.5" customHeight="1">
      <c r="A27" s="265">
        <v>850</v>
      </c>
      <c r="B27" s="278" t="s">
        <v>349</v>
      </c>
      <c r="C27" s="279" t="s">
        <v>332</v>
      </c>
    </row>
    <row r="28" spans="1:3" ht="47.25">
      <c r="A28" s="265">
        <v>850</v>
      </c>
      <c r="B28" s="280" t="s">
        <v>350</v>
      </c>
      <c r="C28" s="269" t="s">
        <v>256</v>
      </c>
    </row>
    <row r="29" spans="1:3" ht="78.75">
      <c r="A29" s="265">
        <v>850</v>
      </c>
      <c r="B29" s="278" t="s">
        <v>351</v>
      </c>
      <c r="C29" s="269" t="s">
        <v>163</v>
      </c>
    </row>
    <row r="30" spans="1:3" ht="31.5">
      <c r="A30" s="265">
        <v>850</v>
      </c>
      <c r="B30" s="281" t="s">
        <v>352</v>
      </c>
      <c r="C30" s="282" t="s">
        <v>276</v>
      </c>
    </row>
    <row r="31" spans="1:3" ht="63">
      <c r="A31" s="265">
        <v>850</v>
      </c>
      <c r="B31" s="278" t="s">
        <v>353</v>
      </c>
      <c r="C31" s="283" t="s">
        <v>278</v>
      </c>
    </row>
    <row r="32" spans="1:3" ht="63">
      <c r="A32" s="265">
        <v>850</v>
      </c>
      <c r="B32" s="271" t="s">
        <v>354</v>
      </c>
      <c r="C32" s="269" t="s">
        <v>277</v>
      </c>
    </row>
    <row r="33" spans="1:3" ht="47.25">
      <c r="A33" s="265">
        <v>850</v>
      </c>
      <c r="B33" s="284" t="s">
        <v>141</v>
      </c>
      <c r="C33" s="283" t="s">
        <v>279</v>
      </c>
    </row>
    <row r="34" spans="1:3" ht="31.5">
      <c r="A34" s="265">
        <v>850</v>
      </c>
      <c r="B34" s="284" t="s">
        <v>142</v>
      </c>
      <c r="C34" s="285" t="s">
        <v>280</v>
      </c>
    </row>
    <row r="35" spans="1:3" ht="47.25">
      <c r="A35" s="265">
        <v>850</v>
      </c>
      <c r="B35" s="284" t="s">
        <v>143</v>
      </c>
      <c r="C35" s="285" t="s">
        <v>281</v>
      </c>
    </row>
    <row r="36" spans="1:3" ht="47.25">
      <c r="A36" s="265">
        <v>850</v>
      </c>
      <c r="B36" s="284" t="s">
        <v>144</v>
      </c>
      <c r="C36" s="285" t="s">
        <v>282</v>
      </c>
    </row>
    <row r="37" spans="1:3" ht="31.5">
      <c r="A37" s="265">
        <v>850</v>
      </c>
      <c r="B37" s="271" t="s">
        <v>145</v>
      </c>
      <c r="C37" s="269" t="s">
        <v>283</v>
      </c>
    </row>
    <row r="38" spans="1:3" ht="31.5">
      <c r="A38" s="265">
        <v>850</v>
      </c>
      <c r="B38" s="271" t="s">
        <v>146</v>
      </c>
      <c r="C38" s="269" t="s">
        <v>284</v>
      </c>
    </row>
    <row r="39" spans="1:3" ht="17.25">
      <c r="B39" s="286"/>
      <c r="C39" s="287"/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topLeftCell="A9" workbookViewId="0">
      <selection activeCell="B1" sqref="B1:D21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410" t="s">
        <v>135</v>
      </c>
      <c r="C1" s="410"/>
      <c r="D1" s="410"/>
    </row>
    <row r="2" spans="2:4">
      <c r="B2" s="410" t="s">
        <v>12</v>
      </c>
      <c r="C2" s="410"/>
      <c r="D2" s="410"/>
    </row>
    <row r="3" spans="2:4">
      <c r="B3" s="410" t="s">
        <v>16</v>
      </c>
      <c r="C3" s="410"/>
      <c r="D3" s="410"/>
    </row>
    <row r="4" spans="2:4">
      <c r="B4" s="446" t="s">
        <v>365</v>
      </c>
      <c r="C4" s="446"/>
      <c r="D4" s="446"/>
    </row>
    <row r="5" spans="2:4">
      <c r="B5" s="247" t="s">
        <v>307</v>
      </c>
      <c r="C5" s="410" t="s">
        <v>157</v>
      </c>
      <c r="D5" s="410"/>
    </row>
    <row r="6" spans="2:4">
      <c r="B6" s="422"/>
      <c r="C6" s="422"/>
      <c r="D6" s="422"/>
    </row>
    <row r="7" spans="2:4">
      <c r="B7" s="441" t="s">
        <v>123</v>
      </c>
      <c r="C7" s="441"/>
      <c r="D7" s="441"/>
    </row>
    <row r="8" spans="2:4">
      <c r="B8" s="442" t="s">
        <v>124</v>
      </c>
      <c r="C8" s="442"/>
      <c r="D8" s="442"/>
    </row>
    <row r="9" spans="2:4">
      <c r="B9" s="442" t="s">
        <v>125</v>
      </c>
      <c r="C9" s="443"/>
      <c r="D9" s="443"/>
    </row>
    <row r="10" spans="2:4">
      <c r="B10" s="442" t="s">
        <v>471</v>
      </c>
      <c r="C10" s="443"/>
      <c r="D10" s="443"/>
    </row>
    <row r="11" spans="2:4">
      <c r="B11" s="211" t="s">
        <v>138</v>
      </c>
    </row>
    <row r="12" spans="2:4" ht="34.5" customHeight="1">
      <c r="B12" s="96" t="s">
        <v>126</v>
      </c>
      <c r="C12" s="96" t="s">
        <v>127</v>
      </c>
      <c r="D12" s="96" t="s">
        <v>338</v>
      </c>
    </row>
    <row r="13" spans="2:4" ht="49.5">
      <c r="B13" s="5">
        <v>1</v>
      </c>
      <c r="C13" s="12" t="s">
        <v>481</v>
      </c>
      <c r="D13" s="98">
        <v>385098.28</v>
      </c>
    </row>
    <row r="14" spans="2:4" ht="49.5">
      <c r="B14" s="5">
        <v>2</v>
      </c>
      <c r="C14" s="12" t="s">
        <v>482</v>
      </c>
      <c r="D14" s="98">
        <v>730331.6</v>
      </c>
    </row>
    <row r="15" spans="2:4" ht="82.5">
      <c r="B15" s="5">
        <v>3</v>
      </c>
      <c r="C15" s="12" t="s">
        <v>483</v>
      </c>
      <c r="D15" s="98">
        <v>107813.34</v>
      </c>
    </row>
    <row r="16" spans="2:4" ht="38.25" customHeight="1">
      <c r="B16" s="5">
        <v>4</v>
      </c>
      <c r="C16" s="12" t="s">
        <v>485</v>
      </c>
      <c r="D16" s="98">
        <v>81746.28</v>
      </c>
    </row>
    <row r="17" spans="2:4" ht="82.5">
      <c r="B17" s="5">
        <v>5</v>
      </c>
      <c r="C17" s="12" t="s">
        <v>480</v>
      </c>
      <c r="D17" s="98">
        <v>80672</v>
      </c>
    </row>
    <row r="18" spans="2:4" ht="65.25" customHeight="1">
      <c r="B18" s="97">
        <v>6</v>
      </c>
      <c r="C18" s="17" t="s">
        <v>484</v>
      </c>
      <c r="D18" s="98">
        <v>68355.87</v>
      </c>
    </row>
    <row r="19" spans="2:4" ht="67.5" customHeight="1">
      <c r="B19" s="221">
        <v>7</v>
      </c>
      <c r="C19" s="177" t="s">
        <v>478</v>
      </c>
      <c r="D19" s="98">
        <v>416261</v>
      </c>
    </row>
    <row r="20" spans="2:4" ht="51" customHeight="1">
      <c r="B20" s="355">
        <v>8</v>
      </c>
      <c r="C20" s="177" t="s">
        <v>479</v>
      </c>
      <c r="D20" s="98">
        <v>4520</v>
      </c>
    </row>
    <row r="21" spans="2:4" ht="21.75" customHeight="1">
      <c r="B21" s="444" t="s">
        <v>51</v>
      </c>
      <c r="C21" s="445"/>
      <c r="D21" s="365">
        <f>SUM(D13:D20)</f>
        <v>1874798.37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1:C21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opLeftCell="A3" workbookViewId="0">
      <selection activeCell="B1" sqref="B1:E19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425" t="s">
        <v>134</v>
      </c>
      <c r="C1" s="425"/>
      <c r="D1" s="425"/>
      <c r="E1" s="425"/>
    </row>
    <row r="2" spans="2:5">
      <c r="B2" s="425" t="s">
        <v>12</v>
      </c>
      <c r="C2" s="425"/>
      <c r="D2" s="425"/>
      <c r="E2" s="425"/>
    </row>
    <row r="3" spans="2:5">
      <c r="B3" s="425" t="s">
        <v>16</v>
      </c>
      <c r="C3" s="425"/>
      <c r="D3" s="425"/>
      <c r="E3" s="425"/>
    </row>
    <row r="4" spans="2:5">
      <c r="B4" s="450" t="s">
        <v>365</v>
      </c>
      <c r="C4" s="450"/>
      <c r="D4" s="450"/>
      <c r="E4" s="450"/>
    </row>
    <row r="5" spans="2:5">
      <c r="B5" s="256" t="s">
        <v>307</v>
      </c>
      <c r="C5" s="425" t="s">
        <v>158</v>
      </c>
      <c r="D5" s="425"/>
      <c r="E5" s="425"/>
    </row>
    <row r="6" spans="2:5">
      <c r="B6" s="449"/>
      <c r="C6" s="449"/>
      <c r="D6" s="449"/>
      <c r="E6" s="251"/>
    </row>
    <row r="7" spans="2:5" ht="16.5">
      <c r="B7" s="441" t="s">
        <v>123</v>
      </c>
      <c r="C7" s="441"/>
      <c r="D7" s="441"/>
      <c r="E7" s="252"/>
    </row>
    <row r="8" spans="2:5" ht="16.5">
      <c r="B8" s="442" t="s">
        <v>124</v>
      </c>
      <c r="C8" s="442"/>
      <c r="D8" s="442"/>
      <c r="E8" s="252"/>
    </row>
    <row r="9" spans="2:5" ht="16.5">
      <c r="B9" s="442" t="s">
        <v>125</v>
      </c>
      <c r="C9" s="443"/>
      <c r="D9" s="443"/>
      <c r="E9" s="252"/>
    </row>
    <row r="10" spans="2:5" ht="16.5">
      <c r="B10" s="442" t="s">
        <v>466</v>
      </c>
      <c r="C10" s="443"/>
      <c r="D10" s="443"/>
      <c r="E10" s="252"/>
    </row>
    <row r="11" spans="2:5" ht="16.5">
      <c r="B11" s="252"/>
      <c r="C11" s="252"/>
      <c r="D11" s="252"/>
      <c r="E11" s="252"/>
    </row>
    <row r="12" spans="2:5" ht="34.5" customHeight="1">
      <c r="B12" s="82" t="s">
        <v>126</v>
      </c>
      <c r="C12" s="82" t="s">
        <v>127</v>
      </c>
      <c r="D12" s="82" t="s">
        <v>370</v>
      </c>
      <c r="E12" s="82" t="s">
        <v>467</v>
      </c>
    </row>
    <row r="13" spans="2:5" s="2" customFormat="1" ht="49.5">
      <c r="B13" s="253">
        <v>1</v>
      </c>
      <c r="C13" s="82" t="s">
        <v>481</v>
      </c>
      <c r="D13" s="254">
        <v>398198.73</v>
      </c>
      <c r="E13" s="364">
        <v>411823.2</v>
      </c>
    </row>
    <row r="14" spans="2:5" s="2" customFormat="1" ht="47.25" customHeight="1">
      <c r="B14" s="253">
        <v>2</v>
      </c>
      <c r="C14" s="82" t="s">
        <v>482</v>
      </c>
      <c r="D14" s="254">
        <v>755017.34</v>
      </c>
      <c r="E14" s="364">
        <v>780690.52</v>
      </c>
    </row>
    <row r="15" spans="2:5" s="2" customFormat="1" ht="87.75" customHeight="1">
      <c r="B15" s="253">
        <v>3</v>
      </c>
      <c r="C15" s="82" t="s">
        <v>483</v>
      </c>
      <c r="D15" s="254">
        <v>111490.43</v>
      </c>
      <c r="E15" s="364">
        <v>115314.61</v>
      </c>
    </row>
    <row r="16" spans="2:5" s="2" customFormat="1" ht="39.75" customHeight="1">
      <c r="B16" s="253">
        <v>4</v>
      </c>
      <c r="C16" s="82" t="s">
        <v>485</v>
      </c>
      <c r="D16" s="254">
        <v>84539.53</v>
      </c>
      <c r="E16" s="364">
        <v>87444.51</v>
      </c>
    </row>
    <row r="17" spans="2:5" s="2" customFormat="1" ht="96.75" customHeight="1">
      <c r="B17" s="253">
        <v>5</v>
      </c>
      <c r="C17" s="82" t="s">
        <v>480</v>
      </c>
      <c r="D17" s="254">
        <v>80672</v>
      </c>
      <c r="E17" s="364">
        <v>80672</v>
      </c>
    </row>
    <row r="18" spans="2:5" s="2" customFormat="1" ht="70.5" customHeight="1">
      <c r="B18" s="260">
        <v>6</v>
      </c>
      <c r="C18" s="177" t="s">
        <v>478</v>
      </c>
      <c r="D18" s="254">
        <v>416261</v>
      </c>
      <c r="E18" s="364">
        <v>0</v>
      </c>
    </row>
    <row r="19" spans="2:5" ht="21.75" customHeight="1">
      <c r="B19" s="447" t="s">
        <v>51</v>
      </c>
      <c r="C19" s="448"/>
      <c r="D19" s="255">
        <f>SUM(D13:D18)</f>
        <v>1846179.0299999998</v>
      </c>
      <c r="E19" s="255">
        <f>SUM(E13:E18)</f>
        <v>1475944.84</v>
      </c>
    </row>
    <row r="20" spans="2:5">
      <c r="B20" s="251"/>
      <c r="C20" s="251"/>
      <c r="D20" s="251"/>
      <c r="E20" s="251"/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9:C1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6.5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410" t="s">
        <v>137</v>
      </c>
      <c r="B1" s="410"/>
      <c r="C1" s="410"/>
    </row>
    <row r="2" spans="1:5">
      <c r="A2" s="410" t="s">
        <v>12</v>
      </c>
      <c r="B2" s="410"/>
      <c r="C2" s="410"/>
    </row>
    <row r="3" spans="1:5">
      <c r="A3" s="410" t="s">
        <v>16</v>
      </c>
      <c r="B3" s="410"/>
      <c r="C3" s="410"/>
    </row>
    <row r="4" spans="1:5">
      <c r="A4" s="410" t="s">
        <v>365</v>
      </c>
      <c r="B4" s="410"/>
      <c r="C4" s="410"/>
    </row>
    <row r="5" spans="1:5">
      <c r="A5" s="213" t="s">
        <v>307</v>
      </c>
      <c r="B5" s="410" t="s">
        <v>159</v>
      </c>
      <c r="C5" s="410"/>
      <c r="D5" s="3"/>
    </row>
    <row r="6" spans="1:5">
      <c r="C6" s="410"/>
      <c r="D6" s="410"/>
    </row>
    <row r="7" spans="1:5">
      <c r="A7" s="411" t="s">
        <v>6</v>
      </c>
      <c r="B7" s="411"/>
      <c r="C7" s="411"/>
    </row>
    <row r="8" spans="1:5">
      <c r="A8" s="411" t="s">
        <v>7</v>
      </c>
      <c r="B8" s="411"/>
      <c r="C8" s="411"/>
    </row>
    <row r="9" spans="1:5">
      <c r="A9" s="411" t="s">
        <v>470</v>
      </c>
      <c r="B9" s="411"/>
      <c r="C9" s="411"/>
    </row>
    <row r="11" spans="1:5" ht="45" customHeight="1">
      <c r="A11" s="1" t="s">
        <v>1</v>
      </c>
      <c r="B11" s="1" t="s">
        <v>5</v>
      </c>
      <c r="C11" s="4" t="s">
        <v>339</v>
      </c>
      <c r="D11" s="6"/>
      <c r="E11" s="6"/>
    </row>
    <row r="12" spans="1:5" ht="33">
      <c r="A12" s="91" t="s">
        <v>93</v>
      </c>
      <c r="B12" s="95" t="s">
        <v>23</v>
      </c>
      <c r="C12" s="90">
        <f>C14-C13</f>
        <v>0</v>
      </c>
      <c r="D12" s="92"/>
      <c r="E12" s="92"/>
    </row>
    <row r="13" spans="1:5" ht="35.25" customHeight="1">
      <c r="A13" s="9" t="s">
        <v>90</v>
      </c>
      <c r="B13" s="13" t="s">
        <v>18</v>
      </c>
      <c r="C13" s="99">
        <f>'по разд 21'!C41</f>
        <v>33323331</v>
      </c>
      <c r="D13" s="93"/>
      <c r="E13" s="93"/>
    </row>
    <row r="14" spans="1:5" ht="32.25" customHeight="1">
      <c r="A14" s="9" t="s">
        <v>91</v>
      </c>
      <c r="B14" s="13" t="s">
        <v>24</v>
      </c>
      <c r="C14" s="99">
        <f>'по виду расх 21'!D163</f>
        <v>33323331</v>
      </c>
      <c r="D14" s="93"/>
      <c r="E14" s="93"/>
    </row>
    <row r="15" spans="1:5" ht="18" customHeight="1">
      <c r="A15" s="10"/>
      <c r="B15" s="7" t="s">
        <v>92</v>
      </c>
      <c r="C15" s="100">
        <f>C12</f>
        <v>0</v>
      </c>
      <c r="D15" s="94"/>
      <c r="E15" s="94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429" t="s">
        <v>147</v>
      </c>
      <c r="B1" s="429"/>
      <c r="C1" s="429"/>
      <c r="D1" s="426"/>
    </row>
    <row r="2" spans="1:5" ht="15">
      <c r="A2" s="429" t="s">
        <v>12</v>
      </c>
      <c r="B2" s="429"/>
      <c r="C2" s="429"/>
      <c r="D2" s="426"/>
    </row>
    <row r="3" spans="1:5" ht="15">
      <c r="A3" s="429" t="s">
        <v>16</v>
      </c>
      <c r="B3" s="429"/>
      <c r="C3" s="429"/>
      <c r="D3" s="426"/>
    </row>
    <row r="4" spans="1:5" ht="15">
      <c r="A4" s="429" t="s">
        <v>365</v>
      </c>
      <c r="B4" s="429"/>
      <c r="C4" s="429"/>
      <c r="D4" s="426"/>
    </row>
    <row r="5" spans="1:5" ht="14.25">
      <c r="A5" s="214" t="s">
        <v>307</v>
      </c>
      <c r="B5" s="425" t="s">
        <v>160</v>
      </c>
      <c r="C5" s="425"/>
      <c r="D5" s="425"/>
    </row>
    <row r="6" spans="1:5" ht="15">
      <c r="A6" s="104"/>
      <c r="B6" s="104"/>
      <c r="C6" s="429"/>
      <c r="D6" s="429"/>
    </row>
    <row r="7" spans="1:5" ht="15.75">
      <c r="A7" s="451" t="s">
        <v>6</v>
      </c>
      <c r="B7" s="451"/>
      <c r="C7" s="451"/>
      <c r="D7" s="104"/>
    </row>
    <row r="8" spans="1:5" ht="15.75">
      <c r="A8" s="451" t="s">
        <v>7</v>
      </c>
      <c r="B8" s="451"/>
      <c r="C8" s="451"/>
      <c r="D8" s="104"/>
    </row>
    <row r="9" spans="1:5" ht="15.75">
      <c r="A9" s="451" t="s">
        <v>469</v>
      </c>
      <c r="B9" s="451"/>
      <c r="C9" s="451"/>
      <c r="D9" s="104"/>
    </row>
    <row r="10" spans="1:5" ht="15">
      <c r="A10" s="104"/>
      <c r="B10" s="104"/>
      <c r="C10" s="104"/>
      <c r="D10" s="104"/>
    </row>
    <row r="11" spans="1:5" ht="45" customHeight="1">
      <c r="A11" s="115" t="s">
        <v>1</v>
      </c>
      <c r="B11" s="115" t="s">
        <v>5</v>
      </c>
      <c r="C11" s="114" t="s">
        <v>369</v>
      </c>
      <c r="D11" s="114" t="s">
        <v>468</v>
      </c>
      <c r="E11" s="113"/>
    </row>
    <row r="12" spans="1:5" ht="31.5">
      <c r="A12" s="112" t="s">
        <v>93</v>
      </c>
      <c r="B12" s="111" t="s">
        <v>23</v>
      </c>
      <c r="C12" s="117">
        <f>C14-C13</f>
        <v>0</v>
      </c>
      <c r="D12" s="117">
        <f>D14-D13</f>
        <v>0</v>
      </c>
      <c r="E12" s="103"/>
    </row>
    <row r="13" spans="1:5" ht="39.75" customHeight="1">
      <c r="A13" s="110" t="s">
        <v>90</v>
      </c>
      <c r="B13" s="109" t="s">
        <v>18</v>
      </c>
      <c r="C13" s="121">
        <f>'по разд 22-23'!C42</f>
        <v>23999669</v>
      </c>
      <c r="D13" s="121">
        <f>'по разд 22-23'!D42</f>
        <v>23896638</v>
      </c>
      <c r="E13" s="108"/>
    </row>
    <row r="14" spans="1:5" ht="48.75" customHeight="1">
      <c r="A14" s="110" t="s">
        <v>91</v>
      </c>
      <c r="B14" s="109" t="s">
        <v>24</v>
      </c>
      <c r="C14" s="121">
        <f>'по виду расх 22-23'!D128</f>
        <v>23999669</v>
      </c>
      <c r="D14" s="121">
        <f>'по виду расх 22-23'!E128</f>
        <v>23896638</v>
      </c>
      <c r="E14" s="108"/>
    </row>
    <row r="15" spans="1:5" ht="33" customHeight="1">
      <c r="A15" s="107"/>
      <c r="B15" s="106" t="s">
        <v>92</v>
      </c>
      <c r="C15" s="122">
        <f>C12</f>
        <v>0</v>
      </c>
      <c r="D15" s="122">
        <f>D12</f>
        <v>0</v>
      </c>
      <c r="E15" s="105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23.25" customHeight="1"/>
  <cols>
    <col min="1" max="1" width="32" style="223" customWidth="1"/>
    <col min="2" max="2" width="14.7109375" style="223" customWidth="1"/>
    <col min="3" max="3" width="17.28515625" style="223" customWidth="1"/>
    <col min="4" max="4" width="20" style="223" customWidth="1"/>
    <col min="5" max="16384" width="9.140625" style="223"/>
  </cols>
  <sheetData>
    <row r="1" spans="1:4" ht="23.25" customHeight="1">
      <c r="A1" s="222" t="s">
        <v>138</v>
      </c>
      <c r="B1" s="222"/>
      <c r="C1" s="222"/>
      <c r="D1" s="222"/>
    </row>
    <row r="2" spans="1:4" ht="23.25" customHeight="1">
      <c r="A2" s="452" t="s">
        <v>311</v>
      </c>
      <c r="B2" s="452"/>
      <c r="C2" s="452"/>
      <c r="D2" s="452"/>
    </row>
    <row r="3" spans="1:4" ht="23.25" customHeight="1">
      <c r="A3" s="452" t="s">
        <v>449</v>
      </c>
      <c r="B3" s="452"/>
      <c r="C3" s="452"/>
      <c r="D3" s="452"/>
    </row>
    <row r="4" spans="1:4" ht="23.25" customHeight="1">
      <c r="A4" s="224"/>
      <c r="B4" s="224"/>
      <c r="C4" s="224"/>
      <c r="D4" s="225" t="s">
        <v>312</v>
      </c>
    </row>
    <row r="5" spans="1:4" ht="23.25" customHeight="1">
      <c r="A5" s="453" t="s">
        <v>313</v>
      </c>
      <c r="B5" s="455" t="s">
        <v>450</v>
      </c>
      <c r="C5" s="455"/>
      <c r="D5" s="453" t="s">
        <v>314</v>
      </c>
    </row>
    <row r="6" spans="1:4" ht="34.5" customHeight="1">
      <c r="A6" s="454"/>
      <c r="B6" s="226" t="s">
        <v>315</v>
      </c>
      <c r="C6" s="226" t="s">
        <v>316</v>
      </c>
      <c r="D6" s="454"/>
    </row>
    <row r="7" spans="1:4" ht="23.25" customHeight="1">
      <c r="A7" s="227" t="s">
        <v>317</v>
      </c>
      <c r="B7" s="227">
        <f>B9+B10</f>
        <v>9495</v>
      </c>
      <c r="C7" s="227">
        <f>C9</f>
        <v>9495</v>
      </c>
      <c r="D7" s="228">
        <f>C7/B7*100</f>
        <v>100</v>
      </c>
    </row>
    <row r="8" spans="1:4" ht="23.25" customHeight="1">
      <c r="A8" s="229" t="s">
        <v>318</v>
      </c>
      <c r="B8" s="230"/>
      <c r="C8" s="230"/>
      <c r="D8" s="231"/>
    </row>
    <row r="9" spans="1:4" ht="23.25" customHeight="1">
      <c r="A9" s="230" t="s">
        <v>319</v>
      </c>
      <c r="B9" s="230">
        <v>9495</v>
      </c>
      <c r="C9" s="230">
        <v>9495</v>
      </c>
      <c r="D9" s="231">
        <f t="shared" ref="D9:D14" si="0">C9/B9*100</f>
        <v>100</v>
      </c>
    </row>
    <row r="10" spans="1:4" ht="23.25" customHeight="1">
      <c r="A10" s="230" t="s">
        <v>320</v>
      </c>
      <c r="B10" s="230">
        <v>0</v>
      </c>
      <c r="C10" s="230">
        <v>121</v>
      </c>
      <c r="D10" s="231">
        <v>0</v>
      </c>
    </row>
    <row r="11" spans="1:4" ht="23.25" customHeight="1">
      <c r="A11" s="227" t="s">
        <v>113</v>
      </c>
      <c r="B11" s="227">
        <v>31958</v>
      </c>
      <c r="C11" s="227">
        <v>31958</v>
      </c>
      <c r="D11" s="228">
        <f t="shared" si="0"/>
        <v>100</v>
      </c>
    </row>
    <row r="12" spans="1:4" ht="23.25" customHeight="1">
      <c r="A12" s="227" t="s">
        <v>321</v>
      </c>
      <c r="B12" s="227">
        <f>B7+B11</f>
        <v>41453</v>
      </c>
      <c r="C12" s="227">
        <v>41453</v>
      </c>
      <c r="D12" s="228">
        <f t="shared" si="0"/>
        <v>100</v>
      </c>
    </row>
    <row r="13" spans="1:4" ht="23.25" customHeight="1">
      <c r="A13" s="227" t="s">
        <v>322</v>
      </c>
      <c r="B13" s="230">
        <v>42803</v>
      </c>
      <c r="C13" s="230">
        <v>40500</v>
      </c>
      <c r="D13" s="228">
        <f t="shared" si="0"/>
        <v>94.61953601383081</v>
      </c>
    </row>
    <row r="14" spans="1:4" ht="50.25" customHeight="1">
      <c r="A14" s="227" t="s">
        <v>323</v>
      </c>
      <c r="B14" s="227">
        <f>B12-B13</f>
        <v>-1350</v>
      </c>
      <c r="C14" s="227">
        <f>C12-C13</f>
        <v>953</v>
      </c>
      <c r="D14" s="228">
        <f t="shared" si="0"/>
        <v>-70.592592592592595</v>
      </c>
    </row>
    <row r="15" spans="1:4" ht="19.5" customHeight="1">
      <c r="A15" s="232"/>
      <c r="B15" s="232"/>
      <c r="C15" s="232"/>
      <c r="D15" s="232"/>
    </row>
    <row r="16" spans="1:4" ht="23.25" hidden="1" customHeight="1">
      <c r="A16" s="232"/>
      <c r="B16" s="232"/>
      <c r="C16" s="232"/>
      <c r="D16" s="232"/>
    </row>
    <row r="17" spans="1:4" ht="36" customHeight="1">
      <c r="A17" s="233" t="s">
        <v>459</v>
      </c>
      <c r="B17" s="234"/>
      <c r="C17" s="234" t="s">
        <v>458</v>
      </c>
      <c r="D17" s="234"/>
    </row>
    <row r="18" spans="1:4" ht="11.25" customHeight="1">
      <c r="A18" s="234"/>
      <c r="B18" s="234"/>
      <c r="C18" s="234"/>
      <c r="D18" s="234"/>
    </row>
    <row r="19" spans="1:4" ht="18.75" customHeight="1">
      <c r="A19" s="233" t="s">
        <v>324</v>
      </c>
      <c r="B19" s="234"/>
      <c r="C19" s="234" t="s">
        <v>325</v>
      </c>
      <c r="D19" s="234"/>
    </row>
    <row r="20" spans="1:4" ht="23.25" customHeight="1">
      <c r="A20" s="234"/>
      <c r="B20" s="234"/>
      <c r="C20" s="234"/>
      <c r="D20" s="234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56" t="s">
        <v>460</v>
      </c>
      <c r="B1" s="456"/>
      <c r="C1" s="456"/>
      <c r="D1" s="456"/>
    </row>
    <row r="2" spans="1:4" ht="15">
      <c r="A2" s="235"/>
      <c r="B2" s="235"/>
      <c r="C2" s="235"/>
      <c r="D2" s="236" t="s">
        <v>326</v>
      </c>
    </row>
    <row r="3" spans="1:4" ht="15">
      <c r="A3" s="237" t="s">
        <v>313</v>
      </c>
      <c r="B3" s="237" t="s">
        <v>340</v>
      </c>
      <c r="C3" s="237" t="s">
        <v>368</v>
      </c>
      <c r="D3" s="237" t="s">
        <v>461</v>
      </c>
    </row>
    <row r="4" spans="1:4" ht="48.75" customHeight="1">
      <c r="A4" s="238" t="s">
        <v>327</v>
      </c>
      <c r="B4" s="238">
        <v>33323</v>
      </c>
      <c r="C4" s="238">
        <f>SUM(C5:C6)</f>
        <v>24000</v>
      </c>
      <c r="D4" s="238">
        <f>SUM(D5:D6)</f>
        <v>23897</v>
      </c>
    </row>
    <row r="5" spans="1:4" ht="15">
      <c r="A5" s="239" t="s">
        <v>328</v>
      </c>
      <c r="B5" s="239">
        <v>10460</v>
      </c>
      <c r="C5" s="239">
        <v>10500</v>
      </c>
      <c r="D5" s="239">
        <v>10805</v>
      </c>
    </row>
    <row r="6" spans="1:4" ht="37.5" customHeight="1">
      <c r="A6" s="239" t="s">
        <v>329</v>
      </c>
      <c r="B6" s="239">
        <v>22863</v>
      </c>
      <c r="C6" s="239">
        <v>13500</v>
      </c>
      <c r="D6" s="239">
        <v>13092</v>
      </c>
    </row>
    <row r="7" spans="1:4" ht="54" customHeight="1">
      <c r="A7" s="238" t="s">
        <v>330</v>
      </c>
      <c r="B7" s="238">
        <v>33323</v>
      </c>
      <c r="C7" s="238">
        <v>24000</v>
      </c>
      <c r="D7" s="238">
        <v>23897</v>
      </c>
    </row>
    <row r="8" spans="1:4" ht="40.5" customHeight="1">
      <c r="A8" s="238" t="s">
        <v>331</v>
      </c>
      <c r="B8" s="238">
        <f>B4-B7</f>
        <v>0</v>
      </c>
      <c r="C8" s="238">
        <f>C4-C7</f>
        <v>0</v>
      </c>
      <c r="D8" s="238">
        <f>D4-D7</f>
        <v>0</v>
      </c>
    </row>
    <row r="9" spans="1:4" ht="12" customHeight="1">
      <c r="A9" s="235"/>
      <c r="B9" s="235"/>
      <c r="C9" s="235"/>
      <c r="D9" s="235"/>
    </row>
    <row r="10" spans="1:4" ht="15" hidden="1">
      <c r="A10" s="240"/>
      <c r="B10" s="240"/>
      <c r="C10" s="240"/>
      <c r="D10" s="240"/>
    </row>
    <row r="11" spans="1:4" ht="30.75" customHeight="1">
      <c r="A11" s="241" t="s">
        <v>459</v>
      </c>
      <c r="B11" s="240"/>
      <c r="C11" s="240" t="s">
        <v>458</v>
      </c>
      <c r="D11" s="240"/>
    </row>
    <row r="12" spans="1:4" ht="15">
      <c r="A12" s="242"/>
      <c r="B12" s="243"/>
      <c r="C12" s="243"/>
      <c r="D12" s="243"/>
    </row>
    <row r="13" spans="1:4" ht="21.75" customHeight="1">
      <c r="A13" s="241" t="s">
        <v>324</v>
      </c>
      <c r="B13" s="242"/>
      <c r="C13" s="242" t="s">
        <v>325</v>
      </c>
      <c r="D13" s="244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9" workbookViewId="0">
      <selection activeCell="A29" sqref="A29:C29"/>
    </sheetView>
  </sheetViews>
  <sheetFormatPr defaultRowHeight="16.5"/>
  <cols>
    <col min="1" max="1" width="23.42578125" style="288" customWidth="1"/>
    <col min="2" max="2" width="52.42578125" style="288" customWidth="1"/>
    <col min="3" max="3" width="13.42578125" style="288" customWidth="1"/>
    <col min="4" max="4" width="10.42578125" style="288" customWidth="1"/>
    <col min="5" max="5" width="10" style="288" customWidth="1"/>
    <col min="6" max="6" width="31.28515625" style="290" customWidth="1"/>
    <col min="7" max="7" width="38.5703125" style="288" customWidth="1"/>
    <col min="8" max="16384" width="9.140625" style="288"/>
  </cols>
  <sheetData>
    <row r="1" spans="1:7">
      <c r="A1" s="288" t="s">
        <v>138</v>
      </c>
      <c r="B1" s="403" t="s">
        <v>8</v>
      </c>
      <c r="C1" s="403"/>
      <c r="E1" s="289"/>
    </row>
    <row r="2" spans="1:7">
      <c r="B2" s="403" t="s">
        <v>12</v>
      </c>
      <c r="C2" s="403"/>
      <c r="E2" s="291"/>
    </row>
    <row r="3" spans="1:7">
      <c r="A3" s="288" t="s">
        <v>307</v>
      </c>
      <c r="B3" s="403" t="s">
        <v>16</v>
      </c>
      <c r="C3" s="403"/>
    </row>
    <row r="4" spans="1:7">
      <c r="A4" s="292" t="s">
        <v>138</v>
      </c>
      <c r="B4" s="403" t="s">
        <v>365</v>
      </c>
      <c r="C4" s="403"/>
    </row>
    <row r="5" spans="1:7">
      <c r="B5" s="403" t="s">
        <v>149</v>
      </c>
      <c r="C5" s="403"/>
    </row>
    <row r="6" spans="1:7">
      <c r="B6" s="293"/>
      <c r="C6" s="293"/>
    </row>
    <row r="7" spans="1:7">
      <c r="A7" s="400" t="s">
        <v>95</v>
      </c>
      <c r="B7" s="400"/>
      <c r="C7" s="400"/>
    </row>
    <row r="8" spans="1:7">
      <c r="A8" s="400" t="s">
        <v>455</v>
      </c>
      <c r="B8" s="400"/>
      <c r="C8" s="400"/>
    </row>
    <row r="9" spans="1:7">
      <c r="A9" s="400" t="s">
        <v>0</v>
      </c>
      <c r="B9" s="400"/>
      <c r="C9" s="400"/>
    </row>
    <row r="11" spans="1:7" ht="33">
      <c r="A11" s="294" t="s">
        <v>96</v>
      </c>
      <c r="B11" s="294" t="s">
        <v>97</v>
      </c>
      <c r="C11" s="294" t="s">
        <v>335</v>
      </c>
      <c r="D11" s="295"/>
      <c r="E11" s="295"/>
    </row>
    <row r="12" spans="1:7" ht="21.75" customHeight="1">
      <c r="A12" s="296" t="s">
        <v>98</v>
      </c>
      <c r="B12" s="296" t="s">
        <v>99</v>
      </c>
      <c r="C12" s="297">
        <f>C13+C15+C22+C20+C29</f>
        <v>10460000</v>
      </c>
      <c r="D12" s="298"/>
      <c r="E12" s="298"/>
    </row>
    <row r="13" spans="1:7" ht="24" customHeight="1">
      <c r="A13" s="299" t="s">
        <v>100</v>
      </c>
      <c r="B13" s="299" t="s">
        <v>101</v>
      </c>
      <c r="C13" s="300">
        <f>C14</f>
        <v>1527000</v>
      </c>
      <c r="D13" s="301"/>
      <c r="E13" s="301"/>
    </row>
    <row r="14" spans="1:7" ht="22.5" customHeight="1">
      <c r="A14" s="302" t="s">
        <v>258</v>
      </c>
      <c r="B14" s="302" t="s">
        <v>102</v>
      </c>
      <c r="C14" s="303">
        <v>1527000</v>
      </c>
      <c r="D14" s="304"/>
      <c r="E14" s="304"/>
    </row>
    <row r="15" spans="1:7" ht="34.5" customHeight="1">
      <c r="A15" s="299" t="s">
        <v>103</v>
      </c>
      <c r="B15" s="305" t="s">
        <v>104</v>
      </c>
      <c r="C15" s="300">
        <f>C16</f>
        <v>3030000</v>
      </c>
      <c r="D15" s="304"/>
      <c r="E15" s="304"/>
      <c r="F15" s="306"/>
      <c r="G15" s="306"/>
    </row>
    <row r="16" spans="1:7" ht="36" customHeight="1">
      <c r="A16" s="302" t="s">
        <v>259</v>
      </c>
      <c r="B16" s="307" t="s">
        <v>105</v>
      </c>
      <c r="C16" s="303">
        <f>C17+C18+C19</f>
        <v>3030000</v>
      </c>
      <c r="D16" s="304"/>
      <c r="E16" s="304"/>
      <c r="F16" s="308"/>
      <c r="G16" s="308"/>
    </row>
    <row r="17" spans="1:7" ht="119.25" customHeight="1">
      <c r="A17" s="302" t="s">
        <v>418</v>
      </c>
      <c r="B17" s="307" t="s">
        <v>417</v>
      </c>
      <c r="C17" s="303">
        <v>1391000</v>
      </c>
      <c r="D17" s="304"/>
      <c r="E17" s="304"/>
      <c r="F17" s="308"/>
      <c r="G17" s="308"/>
    </row>
    <row r="18" spans="1:7" ht="152.25" customHeight="1">
      <c r="A18" s="302" t="s">
        <v>420</v>
      </c>
      <c r="B18" s="307" t="s">
        <v>419</v>
      </c>
      <c r="C18" s="303">
        <v>9000</v>
      </c>
      <c r="D18" s="304"/>
      <c r="E18" s="304"/>
      <c r="F18" s="308"/>
      <c r="G18" s="308"/>
    </row>
    <row r="19" spans="1:7" ht="142.5" customHeight="1">
      <c r="A19" s="302" t="s">
        <v>421</v>
      </c>
      <c r="B19" s="307" t="s">
        <v>422</v>
      </c>
      <c r="C19" s="303">
        <v>1630000</v>
      </c>
      <c r="D19" s="304"/>
      <c r="E19" s="304"/>
      <c r="F19" s="308"/>
      <c r="G19" s="308"/>
    </row>
    <row r="20" spans="1:7" ht="25.5" customHeight="1">
      <c r="A20" s="299" t="s">
        <v>308</v>
      </c>
      <c r="B20" s="309" t="s">
        <v>423</v>
      </c>
      <c r="C20" s="300">
        <f>C21</f>
        <v>12000</v>
      </c>
      <c r="D20" s="304"/>
      <c r="E20" s="304"/>
      <c r="F20" s="308"/>
      <c r="G20" s="308"/>
    </row>
    <row r="21" spans="1:7" ht="33.75" customHeight="1">
      <c r="A21" s="302" t="s">
        <v>424</v>
      </c>
      <c r="B21" s="307" t="s">
        <v>309</v>
      </c>
      <c r="C21" s="303">
        <v>12000</v>
      </c>
      <c r="D21" s="304"/>
      <c r="E21" s="304"/>
      <c r="F21" s="308"/>
      <c r="G21" s="308"/>
    </row>
    <row r="22" spans="1:7" ht="18.75" customHeight="1">
      <c r="A22" s="299" t="s">
        <v>106</v>
      </c>
      <c r="B22" s="299" t="s">
        <v>107</v>
      </c>
      <c r="C22" s="300">
        <f>C23+C25</f>
        <v>5775000</v>
      </c>
      <c r="D22" s="301"/>
      <c r="E22" s="301"/>
    </row>
    <row r="23" spans="1:7" ht="20.25" customHeight="1">
      <c r="A23" s="310" t="s">
        <v>260</v>
      </c>
      <c r="B23" s="302" t="s">
        <v>109</v>
      </c>
      <c r="C23" s="303">
        <f>C24</f>
        <v>775000</v>
      </c>
      <c r="D23" s="304"/>
      <c r="E23" s="304"/>
    </row>
    <row r="24" spans="1:7" ht="54.75" customHeight="1">
      <c r="A24" s="302" t="s">
        <v>261</v>
      </c>
      <c r="B24" s="307" t="s">
        <v>425</v>
      </c>
      <c r="C24" s="303">
        <v>775000</v>
      </c>
      <c r="D24" s="304"/>
      <c r="E24" s="304"/>
    </row>
    <row r="25" spans="1:7" ht="21.75" customHeight="1">
      <c r="A25" s="302" t="s">
        <v>262</v>
      </c>
      <c r="B25" s="302" t="s">
        <v>111</v>
      </c>
      <c r="C25" s="303">
        <f>C26+C27</f>
        <v>5000000</v>
      </c>
      <c r="D25" s="304"/>
      <c r="E25" s="304"/>
    </row>
    <row r="26" spans="1:7" ht="47.25" customHeight="1">
      <c r="A26" s="302" t="s">
        <v>263</v>
      </c>
      <c r="B26" s="307" t="s">
        <v>426</v>
      </c>
      <c r="C26" s="303">
        <v>3500000</v>
      </c>
      <c r="D26" s="304"/>
      <c r="E26" s="304"/>
    </row>
    <row r="27" spans="1:7" ht="51.75" customHeight="1">
      <c r="A27" s="302" t="s">
        <v>264</v>
      </c>
      <c r="B27" s="307" t="s">
        <v>427</v>
      </c>
      <c r="C27" s="303">
        <v>1500000</v>
      </c>
      <c r="D27" s="304"/>
      <c r="E27" s="304"/>
    </row>
    <row r="28" spans="1:7" ht="45.75" hidden="1" customHeight="1">
      <c r="A28" s="302"/>
      <c r="B28" s="307"/>
      <c r="C28" s="303"/>
      <c r="D28" s="304"/>
      <c r="E28" s="304"/>
    </row>
    <row r="29" spans="1:7" ht="45.75" customHeight="1">
      <c r="A29" s="394" t="s">
        <v>453</v>
      </c>
      <c r="B29" s="305" t="s">
        <v>454</v>
      </c>
      <c r="C29" s="300">
        <f>C30</f>
        <v>116000</v>
      </c>
      <c r="D29" s="304"/>
      <c r="E29" s="304"/>
    </row>
    <row r="30" spans="1:7" ht="45.75" customHeight="1">
      <c r="A30" s="357" t="s">
        <v>452</v>
      </c>
      <c r="B30" s="307" t="s">
        <v>161</v>
      </c>
      <c r="C30" s="303">
        <v>116000</v>
      </c>
      <c r="D30" s="304"/>
      <c r="E30" s="304"/>
    </row>
    <row r="31" spans="1:7" ht="18.75" customHeight="1">
      <c r="A31" s="296" t="s">
        <v>112</v>
      </c>
      <c r="B31" s="311" t="s">
        <v>113</v>
      </c>
      <c r="C31" s="297">
        <f>C32</f>
        <v>22863331</v>
      </c>
      <c r="D31" s="298"/>
      <c r="E31" s="298"/>
    </row>
    <row r="32" spans="1:7" ht="40.5" customHeight="1">
      <c r="A32" s="302" t="s">
        <v>114</v>
      </c>
      <c r="B32" s="307" t="s">
        <v>115</v>
      </c>
      <c r="C32" s="303">
        <f>C33+C35+C43+C41</f>
        <v>22863331</v>
      </c>
      <c r="D32" s="304"/>
      <c r="E32" s="304"/>
    </row>
    <row r="33" spans="1:6" ht="40.5" customHeight="1">
      <c r="A33" s="299" t="s">
        <v>428</v>
      </c>
      <c r="B33" s="305" t="s">
        <v>429</v>
      </c>
      <c r="C33" s="300">
        <f>C34</f>
        <v>11666000</v>
      </c>
      <c r="D33" s="304"/>
      <c r="E33" s="304"/>
    </row>
    <row r="34" spans="1:6" ht="54.75" customHeight="1">
      <c r="A34" s="302" t="s">
        <v>432</v>
      </c>
      <c r="B34" s="307" t="s">
        <v>440</v>
      </c>
      <c r="C34" s="303">
        <v>11666000</v>
      </c>
      <c r="D34" s="304"/>
      <c r="E34" s="304"/>
    </row>
    <row r="35" spans="1:6" ht="41.25" customHeight="1">
      <c r="A35" s="312" t="s">
        <v>390</v>
      </c>
      <c r="B35" s="305" t="s">
        <v>430</v>
      </c>
      <c r="C35" s="300">
        <f>C36+C38+C39+C40+C37</f>
        <v>6298648</v>
      </c>
      <c r="D35" s="304"/>
      <c r="E35" s="304"/>
    </row>
    <row r="36" spans="1:6" ht="75" customHeight="1">
      <c r="A36" s="302" t="s">
        <v>389</v>
      </c>
      <c r="B36" s="307" t="s">
        <v>162</v>
      </c>
      <c r="C36" s="303">
        <v>5876339</v>
      </c>
      <c r="D36" s="304"/>
      <c r="E36" s="304"/>
      <c r="F36" s="288"/>
    </row>
    <row r="37" spans="1:6" ht="66.75" customHeight="1">
      <c r="A37" s="302" t="s">
        <v>462</v>
      </c>
      <c r="B37" s="307" t="s">
        <v>463</v>
      </c>
      <c r="C37" s="363">
        <v>0</v>
      </c>
      <c r="F37" s="288"/>
    </row>
    <row r="38" spans="1:6" ht="66.75" customHeight="1">
      <c r="A38" s="313" t="s">
        <v>391</v>
      </c>
      <c r="B38" s="307" t="s">
        <v>356</v>
      </c>
      <c r="C38" s="303">
        <v>378701</v>
      </c>
      <c r="D38" s="304"/>
      <c r="E38" s="304"/>
      <c r="F38" s="288"/>
    </row>
    <row r="39" spans="1:6" ht="71.25" customHeight="1">
      <c r="A39" s="313" t="s">
        <v>431</v>
      </c>
      <c r="B39" s="307" t="s">
        <v>392</v>
      </c>
      <c r="C39" s="303">
        <v>14490</v>
      </c>
      <c r="D39" s="304"/>
      <c r="E39" s="304"/>
      <c r="F39" s="288"/>
    </row>
    <row r="40" spans="1:6" ht="76.5" customHeight="1">
      <c r="A40" s="313" t="s">
        <v>431</v>
      </c>
      <c r="B40" s="356" t="s">
        <v>451</v>
      </c>
      <c r="C40" s="303">
        <v>29118</v>
      </c>
      <c r="D40" s="304"/>
      <c r="E40" s="304"/>
      <c r="F40" s="288"/>
    </row>
    <row r="41" spans="1:6" ht="48.75" customHeight="1">
      <c r="A41" s="299" t="s">
        <v>433</v>
      </c>
      <c r="B41" s="305" t="s">
        <v>434</v>
      </c>
      <c r="C41" s="300">
        <f>C42</f>
        <v>238636</v>
      </c>
      <c r="F41" s="288"/>
    </row>
    <row r="42" spans="1:6" ht="69.75" customHeight="1">
      <c r="A42" s="314" t="s">
        <v>388</v>
      </c>
      <c r="B42" s="307" t="s">
        <v>256</v>
      </c>
      <c r="C42" s="315">
        <v>238636</v>
      </c>
      <c r="D42" s="304"/>
      <c r="E42" s="304"/>
      <c r="F42" s="288"/>
    </row>
    <row r="43" spans="1:6" ht="70.5" customHeight="1">
      <c r="A43" s="299" t="s">
        <v>435</v>
      </c>
      <c r="B43" s="305" t="s">
        <v>119</v>
      </c>
      <c r="C43" s="300">
        <f>C44</f>
        <v>4660047</v>
      </c>
      <c r="D43" s="304"/>
      <c r="E43" s="304"/>
      <c r="F43" s="288"/>
    </row>
    <row r="44" spans="1:6" ht="86.25" customHeight="1">
      <c r="A44" s="316" t="s">
        <v>387</v>
      </c>
      <c r="B44" s="307" t="s">
        <v>163</v>
      </c>
      <c r="C44" s="317">
        <v>4660047</v>
      </c>
      <c r="D44" s="318"/>
      <c r="E44" s="318"/>
      <c r="F44" s="288"/>
    </row>
    <row r="45" spans="1:6">
      <c r="A45" s="401" t="s">
        <v>257</v>
      </c>
      <c r="B45" s="402"/>
      <c r="C45" s="300">
        <f>C12+C31</f>
        <v>33323331</v>
      </c>
    </row>
  </sheetData>
  <mergeCells count="9">
    <mergeCell ref="A8:C8"/>
    <mergeCell ref="A9:C9"/>
    <mergeCell ref="A45:B45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6" workbookViewId="0">
      <selection activeCell="B37" sqref="B37"/>
    </sheetView>
  </sheetViews>
  <sheetFormatPr defaultRowHeight="12.75"/>
  <cols>
    <col min="1" max="1" width="20.7109375" style="322" customWidth="1"/>
    <col min="2" max="2" width="41.140625" style="322" customWidth="1"/>
    <col min="3" max="3" width="12.7109375" style="354" customWidth="1"/>
    <col min="4" max="4" width="12.85546875" style="322" customWidth="1"/>
    <col min="5" max="5" width="10" style="322" customWidth="1"/>
    <col min="6" max="6" width="7.5703125" style="321" customWidth="1"/>
    <col min="7" max="7" width="10.28515625" style="322" customWidth="1"/>
    <col min="8" max="16384" width="9.140625" style="322"/>
  </cols>
  <sheetData>
    <row r="1" spans="1:7">
      <c r="A1" s="319" t="s">
        <v>138</v>
      </c>
      <c r="B1" s="407" t="s">
        <v>87</v>
      </c>
      <c r="C1" s="407"/>
      <c r="D1" s="408"/>
      <c r="E1" s="320"/>
    </row>
    <row r="2" spans="1:7">
      <c r="A2" s="322" t="s">
        <v>307</v>
      </c>
      <c r="B2" s="407" t="s">
        <v>12</v>
      </c>
      <c r="C2" s="407"/>
      <c r="D2" s="408"/>
      <c r="E2" s="323"/>
    </row>
    <row r="3" spans="1:7">
      <c r="B3" s="407" t="s">
        <v>16</v>
      </c>
      <c r="C3" s="407"/>
      <c r="D3" s="408"/>
    </row>
    <row r="4" spans="1:7">
      <c r="B4" s="407" t="s">
        <v>365</v>
      </c>
      <c r="C4" s="407"/>
      <c r="D4" s="408"/>
    </row>
    <row r="5" spans="1:7">
      <c r="B5" s="407" t="s">
        <v>150</v>
      </c>
      <c r="C5" s="407"/>
      <c r="D5" s="408"/>
    </row>
    <row r="6" spans="1:7">
      <c r="A6" s="322" t="s">
        <v>138</v>
      </c>
      <c r="B6" s="263"/>
      <c r="C6" s="324"/>
    </row>
    <row r="7" spans="1:7">
      <c r="A7" s="404" t="s">
        <v>95</v>
      </c>
      <c r="B7" s="404"/>
      <c r="C7" s="404"/>
    </row>
    <row r="8" spans="1:7">
      <c r="A8" s="404" t="s">
        <v>457</v>
      </c>
      <c r="B8" s="404"/>
      <c r="C8" s="404"/>
    </row>
    <row r="9" spans="1:7">
      <c r="A9" s="404" t="s">
        <v>136</v>
      </c>
      <c r="B9" s="404"/>
      <c r="C9" s="404"/>
    </row>
    <row r="11" spans="1:7" ht="25.5">
      <c r="A11" s="325" t="s">
        <v>96</v>
      </c>
      <c r="B11" s="326" t="s">
        <v>97</v>
      </c>
      <c r="C11" s="361" t="s">
        <v>366</v>
      </c>
      <c r="D11" s="362" t="s">
        <v>456</v>
      </c>
      <c r="E11" s="327"/>
    </row>
    <row r="12" spans="1:7" ht="18" customHeight="1">
      <c r="A12" s="328" t="s">
        <v>98</v>
      </c>
      <c r="B12" s="328" t="s">
        <v>99</v>
      </c>
      <c r="C12" s="329">
        <f>C13+C15+C22+C20</f>
        <v>10500000</v>
      </c>
      <c r="D12" s="329">
        <f>D13+D15+D22+D20</f>
        <v>10805000</v>
      </c>
      <c r="E12" s="330"/>
    </row>
    <row r="13" spans="1:7">
      <c r="A13" s="331" t="s">
        <v>100</v>
      </c>
      <c r="B13" s="331" t="s">
        <v>101</v>
      </c>
      <c r="C13" s="332">
        <f>C14</f>
        <v>1530000</v>
      </c>
      <c r="D13" s="332">
        <f>D14</f>
        <v>1530000</v>
      </c>
      <c r="E13" s="333"/>
    </row>
    <row r="14" spans="1:7" ht="22.5" customHeight="1">
      <c r="A14" s="334" t="s">
        <v>258</v>
      </c>
      <c r="B14" s="334" t="s">
        <v>102</v>
      </c>
      <c r="C14" s="335">
        <v>1530000</v>
      </c>
      <c r="D14" s="335">
        <v>1530000</v>
      </c>
      <c r="E14" s="336"/>
    </row>
    <row r="15" spans="1:7" ht="40.5" customHeight="1">
      <c r="A15" s="331" t="s">
        <v>103</v>
      </c>
      <c r="B15" s="337" t="s">
        <v>104</v>
      </c>
      <c r="C15" s="332">
        <f>C16</f>
        <v>3207000</v>
      </c>
      <c r="D15" s="332">
        <f>D16</f>
        <v>3363000</v>
      </c>
      <c r="E15" s="336"/>
      <c r="F15" s="338"/>
      <c r="G15" s="338"/>
    </row>
    <row r="16" spans="1:7" ht="43.5" customHeight="1">
      <c r="A16" s="331" t="s">
        <v>259</v>
      </c>
      <c r="B16" s="337" t="s">
        <v>105</v>
      </c>
      <c r="C16" s="332">
        <f>C17+C18+C19</f>
        <v>3207000</v>
      </c>
      <c r="D16" s="332">
        <f>D17+D18+D19</f>
        <v>3363000</v>
      </c>
      <c r="E16" s="336"/>
      <c r="F16" s="339"/>
      <c r="G16" s="339"/>
    </row>
    <row r="17" spans="1:7" ht="125.25" customHeight="1">
      <c r="A17" s="334" t="s">
        <v>418</v>
      </c>
      <c r="B17" s="337" t="s">
        <v>417</v>
      </c>
      <c r="C17" s="335">
        <v>1475000</v>
      </c>
      <c r="D17" s="335">
        <v>1557000</v>
      </c>
      <c r="E17" s="336"/>
      <c r="F17" s="339"/>
      <c r="G17" s="339"/>
    </row>
    <row r="18" spans="1:7" ht="142.5" customHeight="1">
      <c r="A18" s="334" t="s">
        <v>420</v>
      </c>
      <c r="B18" s="337" t="s">
        <v>419</v>
      </c>
      <c r="C18" s="335">
        <v>9000</v>
      </c>
      <c r="D18" s="335">
        <v>9000</v>
      </c>
      <c r="E18" s="336"/>
      <c r="F18" s="339"/>
      <c r="G18" s="339"/>
    </row>
    <row r="19" spans="1:7" ht="124.5" customHeight="1">
      <c r="A19" s="334" t="s">
        <v>421</v>
      </c>
      <c r="B19" s="337" t="s">
        <v>422</v>
      </c>
      <c r="C19" s="335">
        <v>1723000</v>
      </c>
      <c r="D19" s="335">
        <v>1797000</v>
      </c>
      <c r="E19" s="336"/>
      <c r="F19" s="339"/>
      <c r="G19" s="339"/>
    </row>
    <row r="20" spans="1:7" s="288" customFormat="1" ht="25.5" customHeight="1">
      <c r="A20" s="331" t="s">
        <v>308</v>
      </c>
      <c r="B20" s="341" t="s">
        <v>423</v>
      </c>
      <c r="C20" s="342">
        <f>C21</f>
        <v>13000</v>
      </c>
      <c r="D20" s="343">
        <f>D21</f>
        <v>12000</v>
      </c>
      <c r="E20" s="304"/>
      <c r="F20" s="308"/>
      <c r="G20" s="308"/>
    </row>
    <row r="21" spans="1:7" s="288" customFormat="1" ht="33.75" customHeight="1">
      <c r="A21" s="331" t="s">
        <v>424</v>
      </c>
      <c r="B21" s="337" t="s">
        <v>309</v>
      </c>
      <c r="C21" s="342">
        <v>13000</v>
      </c>
      <c r="D21" s="343">
        <v>12000</v>
      </c>
      <c r="E21" s="304"/>
      <c r="F21" s="308"/>
      <c r="G21" s="308"/>
    </row>
    <row r="22" spans="1:7" ht="17.25" customHeight="1">
      <c r="A22" s="331" t="s">
        <v>106</v>
      </c>
      <c r="B22" s="331" t="s">
        <v>107</v>
      </c>
      <c r="C22" s="332">
        <f>C23+C25</f>
        <v>5750000</v>
      </c>
      <c r="D22" s="332">
        <f>D23+D25</f>
        <v>5900000</v>
      </c>
      <c r="E22" s="333"/>
    </row>
    <row r="23" spans="1:7" ht="19.5" customHeight="1">
      <c r="A23" s="344" t="s">
        <v>108</v>
      </c>
      <c r="B23" s="331" t="s">
        <v>109</v>
      </c>
      <c r="C23" s="332">
        <v>800000</v>
      </c>
      <c r="D23" s="332">
        <v>800000</v>
      </c>
      <c r="E23" s="345"/>
    </row>
    <row r="24" spans="1:7" ht="51">
      <c r="A24" s="334" t="s">
        <v>261</v>
      </c>
      <c r="B24" s="340" t="s">
        <v>425</v>
      </c>
      <c r="C24" s="335">
        <v>800000</v>
      </c>
      <c r="D24" s="335">
        <v>800000</v>
      </c>
      <c r="E24" s="336"/>
    </row>
    <row r="25" spans="1:7" ht="20.25" customHeight="1">
      <c r="A25" s="331" t="s">
        <v>110</v>
      </c>
      <c r="B25" s="331" t="s">
        <v>111</v>
      </c>
      <c r="C25" s="332">
        <f>C26+C27</f>
        <v>4950000</v>
      </c>
      <c r="D25" s="332">
        <f>D26+D27</f>
        <v>5100000</v>
      </c>
      <c r="E25" s="345"/>
    </row>
    <row r="26" spans="1:7" ht="59.25" customHeight="1">
      <c r="A26" s="334" t="s">
        <v>263</v>
      </c>
      <c r="B26" s="337" t="s">
        <v>426</v>
      </c>
      <c r="C26" s="335">
        <v>3400000</v>
      </c>
      <c r="D26" s="335">
        <v>3500000</v>
      </c>
      <c r="E26" s="336"/>
    </row>
    <row r="27" spans="1:7" ht="63" customHeight="1">
      <c r="A27" s="334" t="s">
        <v>264</v>
      </c>
      <c r="B27" s="337" t="s">
        <v>427</v>
      </c>
      <c r="C27" s="335">
        <v>1550000</v>
      </c>
      <c r="D27" s="335">
        <v>1600000</v>
      </c>
      <c r="E27" s="336"/>
    </row>
    <row r="28" spans="1:7" ht="12.75" hidden="1" customHeight="1">
      <c r="A28" s="334"/>
      <c r="B28" s="340"/>
      <c r="C28" s="335"/>
      <c r="D28" s="332"/>
      <c r="E28" s="336"/>
    </row>
    <row r="29" spans="1:7" ht="18.75" customHeight="1">
      <c r="A29" s="328" t="s">
        <v>112</v>
      </c>
      <c r="B29" s="346" t="s">
        <v>113</v>
      </c>
      <c r="C29" s="329">
        <f>C30</f>
        <v>13499669</v>
      </c>
      <c r="D29" s="329">
        <f>D30</f>
        <v>13091638</v>
      </c>
      <c r="E29" s="330"/>
    </row>
    <row r="30" spans="1:7" ht="40.5" customHeight="1">
      <c r="A30" s="334" t="s">
        <v>114</v>
      </c>
      <c r="B30" s="337" t="s">
        <v>115</v>
      </c>
      <c r="C30" s="335">
        <f>C31+C33+C38+C41</f>
        <v>13499669</v>
      </c>
      <c r="D30" s="335">
        <f>D31+D33+D38+D41</f>
        <v>13091638</v>
      </c>
      <c r="E30" s="347"/>
    </row>
    <row r="31" spans="1:7" ht="40.5" customHeight="1">
      <c r="A31" s="331" t="s">
        <v>428</v>
      </c>
      <c r="B31" s="337" t="s">
        <v>429</v>
      </c>
      <c r="C31" s="335">
        <f>C32</f>
        <v>2144000</v>
      </c>
      <c r="D31" s="335">
        <f>D32</f>
        <v>0</v>
      </c>
      <c r="E31" s="347"/>
    </row>
    <row r="32" spans="1:7" ht="42" customHeight="1">
      <c r="A32" s="334" t="s">
        <v>432</v>
      </c>
      <c r="B32" s="340" t="s">
        <v>440</v>
      </c>
      <c r="C32" s="335">
        <v>2144000</v>
      </c>
      <c r="D32" s="335">
        <v>0</v>
      </c>
      <c r="E32" s="347"/>
    </row>
    <row r="33" spans="1:6" ht="44.25" customHeight="1">
      <c r="A33" s="348" t="s">
        <v>390</v>
      </c>
      <c r="B33" s="337" t="s">
        <v>116</v>
      </c>
      <c r="C33" s="335">
        <f>C34+C35+C36+C37</f>
        <v>6304779</v>
      </c>
      <c r="D33" s="335">
        <f>D34+D35+D36+D37</f>
        <v>7897063</v>
      </c>
      <c r="E33" s="347"/>
    </row>
    <row r="34" spans="1:6" ht="84.75" customHeight="1">
      <c r="A34" s="334" t="s">
        <v>389</v>
      </c>
      <c r="B34" s="337" t="s">
        <v>162</v>
      </c>
      <c r="C34" s="335">
        <v>5876339</v>
      </c>
      <c r="D34" s="335">
        <v>5876339</v>
      </c>
      <c r="E34" s="347"/>
      <c r="F34" s="322"/>
    </row>
    <row r="35" spans="1:6" ht="86.25" customHeight="1">
      <c r="A35" s="349" t="s">
        <v>437</v>
      </c>
      <c r="B35" s="337" t="s">
        <v>401</v>
      </c>
      <c r="C35" s="335">
        <v>0</v>
      </c>
      <c r="D35" s="335">
        <v>1595238</v>
      </c>
      <c r="E35" s="347"/>
      <c r="F35" s="322"/>
    </row>
    <row r="36" spans="1:6" s="288" customFormat="1" ht="57" customHeight="1">
      <c r="A36" s="349" t="s">
        <v>391</v>
      </c>
      <c r="B36" s="337" t="s">
        <v>356</v>
      </c>
      <c r="C36" s="342">
        <v>413115</v>
      </c>
      <c r="D36" s="343">
        <v>410161</v>
      </c>
    </row>
    <row r="37" spans="1:6" s="288" customFormat="1" ht="75" customHeight="1">
      <c r="A37" s="349" t="s">
        <v>431</v>
      </c>
      <c r="B37" s="358" t="s">
        <v>451</v>
      </c>
      <c r="C37" s="342">
        <v>15325</v>
      </c>
      <c r="D37" s="343">
        <v>15325</v>
      </c>
    </row>
    <row r="38" spans="1:6" ht="42" customHeight="1">
      <c r="A38" s="334" t="s">
        <v>436</v>
      </c>
      <c r="B38" s="350" t="s">
        <v>434</v>
      </c>
      <c r="C38" s="332">
        <f>C39</f>
        <v>240940</v>
      </c>
      <c r="D38" s="332">
        <f>D39</f>
        <v>249837</v>
      </c>
      <c r="E38" s="347"/>
      <c r="F38" s="322"/>
    </row>
    <row r="39" spans="1:6" s="288" customFormat="1" ht="66" customHeight="1">
      <c r="A39" s="351" t="s">
        <v>388</v>
      </c>
      <c r="B39" s="337" t="s">
        <v>256</v>
      </c>
      <c r="C39" s="352">
        <v>240940</v>
      </c>
      <c r="D39" s="343">
        <v>249837</v>
      </c>
    </row>
    <row r="40" spans="1:6" ht="89.25" hidden="1" customHeight="1">
      <c r="A40" s="334" t="s">
        <v>117</v>
      </c>
      <c r="B40" s="340" t="s">
        <v>118</v>
      </c>
      <c r="C40" s="335"/>
      <c r="D40" s="335"/>
      <c r="E40" s="347"/>
      <c r="F40" s="322"/>
    </row>
    <row r="41" spans="1:6" ht="48" customHeight="1">
      <c r="A41" s="331" t="s">
        <v>435</v>
      </c>
      <c r="B41" s="337" t="s">
        <v>119</v>
      </c>
      <c r="C41" s="342">
        <f>C42</f>
        <v>4809950</v>
      </c>
      <c r="D41" s="335">
        <f>D42</f>
        <v>4944738</v>
      </c>
      <c r="E41" s="347"/>
      <c r="F41" s="322"/>
    </row>
    <row r="42" spans="1:6" ht="79.5" customHeight="1">
      <c r="A42" s="359" t="s">
        <v>387</v>
      </c>
      <c r="B42" s="337" t="s">
        <v>163</v>
      </c>
      <c r="C42" s="360">
        <v>4809950</v>
      </c>
      <c r="D42" s="335">
        <v>4944738</v>
      </c>
      <c r="E42" s="347"/>
      <c r="F42" s="322"/>
    </row>
    <row r="43" spans="1:6" ht="15.75" customHeight="1">
      <c r="A43" s="405" t="s">
        <v>84</v>
      </c>
      <c r="B43" s="406"/>
      <c r="C43" s="332">
        <f>C12+C29</f>
        <v>23999669</v>
      </c>
      <c r="D43" s="332">
        <f>D12+D29</f>
        <v>23896638</v>
      </c>
      <c r="E43" s="353"/>
      <c r="F43" s="322"/>
    </row>
  </sheetData>
  <mergeCells count="9">
    <mergeCell ref="A8:C8"/>
    <mergeCell ref="A9:C9"/>
    <mergeCell ref="A43:B43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12" topLeftCell="A22" activePane="bottomLeft" state="frozen"/>
      <selection pane="bottomLeft" activeCell="C26" sqref="C26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211" t="s">
        <v>138</v>
      </c>
      <c r="B1" s="410" t="s">
        <v>17</v>
      </c>
      <c r="C1" s="410"/>
    </row>
    <row r="2" spans="1:5">
      <c r="B2" s="410" t="s">
        <v>12</v>
      </c>
      <c r="C2" s="410"/>
    </row>
    <row r="3" spans="1:5">
      <c r="B3" s="410" t="s">
        <v>16</v>
      </c>
      <c r="C3" s="410"/>
    </row>
    <row r="4" spans="1:5">
      <c r="B4" s="410" t="s">
        <v>365</v>
      </c>
      <c r="C4" s="410"/>
    </row>
    <row r="5" spans="1:5">
      <c r="A5" s="2" t="s">
        <v>307</v>
      </c>
      <c r="B5" s="410" t="s">
        <v>152</v>
      </c>
      <c r="C5" s="410"/>
    </row>
    <row r="7" spans="1:5">
      <c r="A7" s="411" t="s">
        <v>477</v>
      </c>
      <c r="B7" s="411"/>
      <c r="C7" s="411"/>
    </row>
    <row r="8" spans="1:5">
      <c r="A8" s="411" t="s">
        <v>21</v>
      </c>
      <c r="B8" s="411"/>
      <c r="C8" s="411"/>
    </row>
    <row r="9" spans="1:5">
      <c r="A9" s="411" t="s">
        <v>0</v>
      </c>
      <c r="B9" s="411"/>
      <c r="C9" s="411"/>
    </row>
    <row r="11" spans="1:5" ht="13.5" customHeight="1">
      <c r="A11" s="74"/>
      <c r="B11" s="74"/>
      <c r="C11" s="412" t="s">
        <v>336</v>
      </c>
      <c r="D11" s="409"/>
      <c r="E11" s="409"/>
    </row>
    <row r="12" spans="1:5" ht="21.75" customHeight="1">
      <c r="A12" s="75" t="s">
        <v>1</v>
      </c>
      <c r="B12" s="75" t="s">
        <v>2</v>
      </c>
      <c r="C12" s="413"/>
      <c r="D12" s="409"/>
      <c r="E12" s="409"/>
    </row>
    <row r="13" spans="1:5" ht="18" customHeight="1">
      <c r="A13" s="76" t="s">
        <v>9</v>
      </c>
      <c r="B13" s="77" t="s">
        <v>3</v>
      </c>
      <c r="C13" s="78">
        <f>C14+C16+C15</f>
        <v>7010995.3399999999</v>
      </c>
      <c r="D13" s="152"/>
      <c r="E13" s="152"/>
    </row>
    <row r="14" spans="1:5" ht="50.25" customHeight="1">
      <c r="A14" s="81" t="s">
        <v>10</v>
      </c>
      <c r="B14" s="82" t="s">
        <v>22</v>
      </c>
      <c r="C14" s="80">
        <v>5578967.4699999997</v>
      </c>
      <c r="D14" s="153"/>
      <c r="E14" s="153"/>
    </row>
    <row r="15" spans="1:5" ht="24" customHeight="1">
      <c r="A15" s="81" t="s">
        <v>272</v>
      </c>
      <c r="B15" s="82" t="s">
        <v>273</v>
      </c>
      <c r="C15" s="80">
        <v>200000</v>
      </c>
      <c r="D15" s="153"/>
      <c r="E15" s="153"/>
    </row>
    <row r="16" spans="1:5" ht="22.5" customHeight="1">
      <c r="A16" s="81" t="s">
        <v>47</v>
      </c>
      <c r="B16" s="82" t="s">
        <v>48</v>
      </c>
      <c r="C16" s="80">
        <v>1232027.8700000001</v>
      </c>
      <c r="D16" s="153"/>
      <c r="E16" s="153"/>
    </row>
    <row r="17" spans="1:5" ht="18" customHeight="1">
      <c r="A17" s="83" t="s">
        <v>265</v>
      </c>
      <c r="B17" s="207" t="s">
        <v>267</v>
      </c>
      <c r="C17" s="78">
        <f>C18</f>
        <v>238636</v>
      </c>
      <c r="D17" s="153"/>
      <c r="E17" s="153"/>
    </row>
    <row r="18" spans="1:5" ht="20.25" customHeight="1">
      <c r="A18" s="81" t="s">
        <v>266</v>
      </c>
      <c r="B18" s="82" t="s">
        <v>268</v>
      </c>
      <c r="C18" s="80">
        <v>238636</v>
      </c>
      <c r="D18" s="153"/>
      <c r="E18" s="153"/>
    </row>
    <row r="19" spans="1:5" ht="30.75" customHeight="1">
      <c r="A19" s="83" t="s">
        <v>13</v>
      </c>
      <c r="B19" s="84" t="s">
        <v>14</v>
      </c>
      <c r="C19" s="78">
        <f>C22+C23</f>
        <v>450000</v>
      </c>
      <c r="D19" s="152"/>
      <c r="E19" s="152"/>
    </row>
    <row r="20" spans="1:5" hidden="1">
      <c r="A20" s="85"/>
      <c r="B20" s="86"/>
      <c r="C20" s="78"/>
      <c r="D20" s="8"/>
      <c r="E20" s="8"/>
    </row>
    <row r="21" spans="1:5" hidden="1">
      <c r="A21" s="87"/>
      <c r="B21" s="88"/>
      <c r="C21" s="80"/>
      <c r="D21" s="8"/>
      <c r="E21" s="8"/>
    </row>
    <row r="22" spans="1:5" ht="19.5" customHeight="1">
      <c r="A22" s="87" t="s">
        <v>49</v>
      </c>
      <c r="B22" s="89" t="s">
        <v>50</v>
      </c>
      <c r="C22" s="80">
        <v>440000</v>
      </c>
      <c r="D22" s="8"/>
      <c r="E22" s="8"/>
    </row>
    <row r="23" spans="1:5" ht="32.25" customHeight="1">
      <c r="A23" s="87" t="s">
        <v>85</v>
      </c>
      <c r="B23" s="52" t="s">
        <v>86</v>
      </c>
      <c r="C23" s="80">
        <v>10000</v>
      </c>
      <c r="D23" s="8"/>
      <c r="E23" s="8"/>
    </row>
    <row r="24" spans="1:5">
      <c r="A24" s="85" t="s">
        <v>27</v>
      </c>
      <c r="B24" s="86" t="s">
        <v>37</v>
      </c>
      <c r="C24" s="78">
        <f>C25+C26</f>
        <v>15705686.02</v>
      </c>
      <c r="D24" s="8"/>
      <c r="E24" s="8"/>
    </row>
    <row r="25" spans="1:5" ht="18" customHeight="1">
      <c r="A25" s="87" t="s">
        <v>45</v>
      </c>
      <c r="B25" s="79" t="s">
        <v>46</v>
      </c>
      <c r="C25" s="80">
        <v>15252551.02</v>
      </c>
      <c r="D25" s="8"/>
      <c r="E25" s="8"/>
    </row>
    <row r="26" spans="1:5" ht="18" customHeight="1">
      <c r="A26" s="87" t="s">
        <v>288</v>
      </c>
      <c r="B26" s="79" t="s">
        <v>289</v>
      </c>
      <c r="C26" s="80">
        <v>453135</v>
      </c>
      <c r="D26" s="8"/>
      <c r="E26" s="8"/>
    </row>
    <row r="27" spans="1:5">
      <c r="A27" s="85" t="s">
        <v>11</v>
      </c>
      <c r="B27" s="86" t="s">
        <v>4</v>
      </c>
      <c r="C27" s="78">
        <f>C28+C29</f>
        <v>7939792.0199999996</v>
      </c>
      <c r="D27" s="152"/>
      <c r="E27" s="152"/>
    </row>
    <row r="28" spans="1:5" ht="18" customHeight="1">
      <c r="A28" s="87" t="s">
        <v>26</v>
      </c>
      <c r="B28" s="88" t="s">
        <v>25</v>
      </c>
      <c r="C28" s="80">
        <v>190000</v>
      </c>
      <c r="D28" s="152"/>
      <c r="E28" s="152"/>
    </row>
    <row r="29" spans="1:5" ht="18.75" customHeight="1">
      <c r="A29" s="87" t="s">
        <v>19</v>
      </c>
      <c r="B29" s="88" t="s">
        <v>20</v>
      </c>
      <c r="C29" s="80">
        <v>7749792.0199999996</v>
      </c>
      <c r="D29" s="8"/>
      <c r="E29" s="8"/>
    </row>
    <row r="30" spans="1:5">
      <c r="A30" s="85" t="s">
        <v>29</v>
      </c>
      <c r="B30" s="86" t="s">
        <v>38</v>
      </c>
      <c r="C30" s="78">
        <f>C31</f>
        <v>81746.28</v>
      </c>
      <c r="D30" s="8"/>
      <c r="E30" s="8"/>
    </row>
    <row r="31" spans="1:5" ht="17.25" customHeight="1">
      <c r="A31" s="87" t="s">
        <v>28</v>
      </c>
      <c r="B31" s="79" t="s">
        <v>30</v>
      </c>
      <c r="C31" s="80">
        <v>81746.28</v>
      </c>
      <c r="D31" s="8"/>
      <c r="E31" s="8"/>
    </row>
    <row r="32" spans="1:5">
      <c r="A32" s="85" t="s">
        <v>31</v>
      </c>
      <c r="B32" s="156" t="s">
        <v>39</v>
      </c>
      <c r="C32" s="78">
        <f>C33</f>
        <v>1115429.8799999999</v>
      </c>
      <c r="D32" s="8"/>
      <c r="E32" s="8"/>
    </row>
    <row r="33" spans="1:5" ht="17.25" customHeight="1">
      <c r="A33" s="87" t="s">
        <v>33</v>
      </c>
      <c r="B33" s="88" t="s">
        <v>32</v>
      </c>
      <c r="C33" s="80">
        <v>1115429.8799999999</v>
      </c>
      <c r="D33" s="8"/>
      <c r="E33" s="8"/>
    </row>
    <row r="34" spans="1:5" ht="3" hidden="1" customHeight="1">
      <c r="A34" s="85" t="s">
        <v>42</v>
      </c>
      <c r="B34" s="86" t="s">
        <v>44</v>
      </c>
      <c r="C34" s="78"/>
      <c r="D34" s="8"/>
      <c r="E34" s="8"/>
    </row>
    <row r="35" spans="1:5" ht="18" hidden="1" customHeight="1">
      <c r="A35" s="87" t="s">
        <v>43</v>
      </c>
      <c r="B35" s="88" t="s">
        <v>41</v>
      </c>
      <c r="C35" s="80"/>
      <c r="D35" s="8"/>
      <c r="E35" s="8"/>
    </row>
    <row r="36" spans="1:5" ht="18" customHeight="1">
      <c r="A36" s="85" t="s">
        <v>42</v>
      </c>
      <c r="B36" s="157" t="s">
        <v>44</v>
      </c>
      <c r="C36" s="78">
        <f>C38+C37</f>
        <v>673232.12</v>
      </c>
      <c r="D36" s="8"/>
      <c r="E36" s="8"/>
    </row>
    <row r="37" spans="1:5" ht="18" customHeight="1">
      <c r="A37" s="87" t="s">
        <v>164</v>
      </c>
      <c r="B37" s="26" t="s">
        <v>165</v>
      </c>
      <c r="C37" s="80">
        <v>30423.119999999999</v>
      </c>
      <c r="D37" s="8"/>
      <c r="E37" s="8"/>
    </row>
    <row r="38" spans="1:5" ht="18" customHeight="1">
      <c r="A38" s="87" t="s">
        <v>43</v>
      </c>
      <c r="B38" s="123" t="s">
        <v>41</v>
      </c>
      <c r="C38" s="80">
        <v>642809</v>
      </c>
      <c r="D38" s="8"/>
      <c r="E38" s="8"/>
    </row>
    <row r="39" spans="1:5">
      <c r="A39" s="85" t="s">
        <v>35</v>
      </c>
      <c r="B39" s="86" t="s">
        <v>40</v>
      </c>
      <c r="C39" s="78">
        <f>C40</f>
        <v>107813.34</v>
      </c>
      <c r="D39" s="8"/>
      <c r="E39" s="8"/>
    </row>
    <row r="40" spans="1:5" ht="17.25" customHeight="1">
      <c r="A40" s="87" t="s">
        <v>36</v>
      </c>
      <c r="B40" s="154" t="s">
        <v>34</v>
      </c>
      <c r="C40" s="80">
        <v>107813.34</v>
      </c>
      <c r="D40" s="8"/>
      <c r="E40" s="8"/>
    </row>
    <row r="41" spans="1:5" ht="18.75" customHeight="1">
      <c r="A41" s="86"/>
      <c r="B41" s="86" t="s">
        <v>84</v>
      </c>
      <c r="C41" s="90">
        <f>C13+C19+C24+C27+C30+C32+C39+C36+C17</f>
        <v>33323331</v>
      </c>
      <c r="D41" s="92"/>
      <c r="E41" s="92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pane ySplit="13" topLeftCell="A26" activePane="bottomLeft" state="frozen"/>
      <selection pane="bottomLeft" activeCell="D19" sqref="D19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211" t="s">
        <v>307</v>
      </c>
      <c r="B1" s="410" t="s">
        <v>94</v>
      </c>
      <c r="C1" s="410"/>
      <c r="D1" s="422"/>
    </row>
    <row r="2" spans="1:5">
      <c r="B2" s="410" t="s">
        <v>12</v>
      </c>
      <c r="C2" s="410"/>
      <c r="D2" s="422"/>
    </row>
    <row r="3" spans="1:5">
      <c r="B3" s="410" t="s">
        <v>16</v>
      </c>
      <c r="C3" s="410"/>
      <c r="D3" s="422"/>
    </row>
    <row r="4" spans="1:5">
      <c r="B4" s="410" t="s">
        <v>365</v>
      </c>
      <c r="C4" s="410"/>
      <c r="D4" s="422"/>
    </row>
    <row r="5" spans="1:5" ht="15.75" customHeight="1">
      <c r="B5" s="410" t="s">
        <v>151</v>
      </c>
      <c r="C5" s="410"/>
      <c r="D5" s="422"/>
    </row>
    <row r="6" spans="1:5" ht="1.5" customHeight="1">
      <c r="A6" s="2" t="s">
        <v>307</v>
      </c>
    </row>
    <row r="7" spans="1:5">
      <c r="A7" s="411" t="s">
        <v>130</v>
      </c>
      <c r="B7" s="411"/>
      <c r="C7" s="411"/>
    </row>
    <row r="8" spans="1:5">
      <c r="A8" s="257"/>
      <c r="B8" s="257" t="s">
        <v>476</v>
      </c>
      <c r="C8" s="257"/>
    </row>
    <row r="9" spans="1:5">
      <c r="A9" s="411" t="s">
        <v>21</v>
      </c>
      <c r="B9" s="411"/>
      <c r="C9" s="411"/>
    </row>
    <row r="10" spans="1:5" ht="14.25" customHeight="1">
      <c r="A10" s="411" t="s">
        <v>0</v>
      </c>
      <c r="B10" s="411"/>
      <c r="C10" s="411"/>
    </row>
    <row r="11" spans="1:5" ht="8.25" hidden="1" customHeight="1"/>
    <row r="12" spans="1:5" ht="13.5" customHeight="1">
      <c r="A12" s="166"/>
      <c r="B12" s="166"/>
      <c r="C12" s="418" t="s">
        <v>367</v>
      </c>
      <c r="D12" s="418" t="s">
        <v>464</v>
      </c>
      <c r="E12" s="409"/>
    </row>
    <row r="13" spans="1:5" ht="15.75" customHeight="1">
      <c r="A13" s="167" t="s">
        <v>1</v>
      </c>
      <c r="B13" s="167" t="s">
        <v>2</v>
      </c>
      <c r="C13" s="419"/>
      <c r="D13" s="419"/>
      <c r="E13" s="409"/>
    </row>
    <row r="14" spans="1:5" ht="18" customHeight="1">
      <c r="A14" s="76" t="s">
        <v>9</v>
      </c>
      <c r="B14" s="77" t="s">
        <v>3</v>
      </c>
      <c r="C14" s="78">
        <f>C15+C17+C16</f>
        <v>6047639.4699999997</v>
      </c>
      <c r="D14" s="78">
        <f>D15+D17+D16</f>
        <v>5224481.04</v>
      </c>
      <c r="E14" s="152"/>
    </row>
    <row r="15" spans="1:5" ht="48" customHeight="1">
      <c r="A15" s="81" t="s">
        <v>10</v>
      </c>
      <c r="B15" s="82" t="s">
        <v>22</v>
      </c>
      <c r="C15" s="80">
        <v>5478967.4699999997</v>
      </c>
      <c r="D15" s="99">
        <v>5043809.04</v>
      </c>
      <c r="E15" s="153"/>
    </row>
    <row r="16" spans="1:5" ht="26.25" customHeight="1">
      <c r="A16" s="81" t="s">
        <v>272</v>
      </c>
      <c r="B16" s="12" t="s">
        <v>273</v>
      </c>
      <c r="C16" s="80">
        <v>100000</v>
      </c>
      <c r="D16" s="99">
        <v>100000</v>
      </c>
      <c r="E16" s="153"/>
    </row>
    <row r="17" spans="1:5" ht="21.75" customHeight="1">
      <c r="A17" s="81" t="s">
        <v>47</v>
      </c>
      <c r="B17" s="82" t="s">
        <v>48</v>
      </c>
      <c r="C17" s="80">
        <v>468672</v>
      </c>
      <c r="D17" s="99">
        <v>80672</v>
      </c>
      <c r="E17" s="153"/>
    </row>
    <row r="18" spans="1:5" ht="20.25" customHeight="1">
      <c r="A18" s="83" t="s">
        <v>265</v>
      </c>
      <c r="B18" s="207" t="s">
        <v>267</v>
      </c>
      <c r="C18" s="78">
        <f>C19</f>
        <v>240940</v>
      </c>
      <c r="D18" s="100">
        <f>D19</f>
        <v>249837</v>
      </c>
      <c r="E18" s="153"/>
    </row>
    <row r="19" spans="1:5" ht="20.25" customHeight="1">
      <c r="A19" s="81" t="s">
        <v>266</v>
      </c>
      <c r="B19" s="82" t="s">
        <v>268</v>
      </c>
      <c r="C19" s="80">
        <v>240940</v>
      </c>
      <c r="D19" s="99">
        <v>249837</v>
      </c>
      <c r="E19" s="153"/>
    </row>
    <row r="20" spans="1:5" ht="36.75" customHeight="1">
      <c r="A20" s="83" t="s">
        <v>13</v>
      </c>
      <c r="B20" s="84" t="s">
        <v>14</v>
      </c>
      <c r="C20" s="78">
        <f>C21+C22</f>
        <v>15000</v>
      </c>
      <c r="D20" s="78">
        <f>D21+D22</f>
        <v>0</v>
      </c>
      <c r="E20" s="153"/>
    </row>
    <row r="21" spans="1:5" ht="23.25" customHeight="1">
      <c r="A21" s="87" t="s">
        <v>49</v>
      </c>
      <c r="B21" s="89" t="s">
        <v>50</v>
      </c>
      <c r="C21" s="80">
        <v>5000</v>
      </c>
      <c r="D21" s="134">
        <v>0</v>
      </c>
      <c r="E21" s="8"/>
    </row>
    <row r="22" spans="1:5" ht="30.75" customHeight="1">
      <c r="A22" s="87" t="s">
        <v>85</v>
      </c>
      <c r="B22" s="52" t="s">
        <v>86</v>
      </c>
      <c r="C22" s="80">
        <v>10000</v>
      </c>
      <c r="D22" s="134">
        <v>0</v>
      </c>
      <c r="E22" s="8"/>
    </row>
    <row r="23" spans="1:5" ht="26.25" customHeight="1">
      <c r="A23" s="85" t="s">
        <v>27</v>
      </c>
      <c r="B23" s="86" t="s">
        <v>37</v>
      </c>
      <c r="C23" s="78">
        <f>C24+C25</f>
        <v>14576448</v>
      </c>
      <c r="D23" s="78">
        <f>D24+D25</f>
        <v>14450975</v>
      </c>
      <c r="E23" s="8"/>
    </row>
    <row r="24" spans="1:5">
      <c r="A24" s="87" t="s">
        <v>45</v>
      </c>
      <c r="B24" s="79" t="s">
        <v>46</v>
      </c>
      <c r="C24" s="80">
        <v>14143159</v>
      </c>
      <c r="D24" s="134">
        <v>14433947</v>
      </c>
      <c r="E24" s="8"/>
    </row>
    <row r="25" spans="1:5" ht="18" customHeight="1">
      <c r="A25" s="87" t="s">
        <v>288</v>
      </c>
      <c r="B25" s="79" t="s">
        <v>289</v>
      </c>
      <c r="C25" s="80">
        <v>433289</v>
      </c>
      <c r="D25" s="134">
        <v>17028</v>
      </c>
      <c r="E25" s="8"/>
    </row>
    <row r="26" spans="1:5">
      <c r="A26" s="85" t="s">
        <v>11</v>
      </c>
      <c r="B26" s="86" t="s">
        <v>4</v>
      </c>
      <c r="C26" s="78">
        <f>C27+C28</f>
        <v>821039.38</v>
      </c>
      <c r="D26" s="78">
        <f>D27+D28</f>
        <v>1595238</v>
      </c>
      <c r="E26" s="152"/>
    </row>
    <row r="27" spans="1:5" ht="18" customHeight="1">
      <c r="A27" s="87" t="s">
        <v>26</v>
      </c>
      <c r="B27" s="88" t="s">
        <v>25</v>
      </c>
      <c r="C27" s="80">
        <v>0</v>
      </c>
      <c r="D27" s="35">
        <v>1595238</v>
      </c>
      <c r="E27" s="152"/>
    </row>
    <row r="28" spans="1:5" ht="18.75" customHeight="1">
      <c r="A28" s="87" t="s">
        <v>19</v>
      </c>
      <c r="B28" s="88" t="s">
        <v>20</v>
      </c>
      <c r="C28" s="80">
        <v>821039.38</v>
      </c>
      <c r="D28" s="134">
        <v>0</v>
      </c>
      <c r="E28" s="8"/>
    </row>
    <row r="29" spans="1:5">
      <c r="A29" s="85" t="s">
        <v>29</v>
      </c>
      <c r="B29" s="86" t="s">
        <v>38</v>
      </c>
      <c r="C29" s="78">
        <f>C30</f>
        <v>84539.53</v>
      </c>
      <c r="D29" s="155">
        <f>D30</f>
        <v>87444.51</v>
      </c>
      <c r="E29" s="8"/>
    </row>
    <row r="30" spans="1:5" ht="17.25" customHeight="1">
      <c r="A30" s="87" t="s">
        <v>28</v>
      </c>
      <c r="B30" s="79" t="s">
        <v>30</v>
      </c>
      <c r="C30" s="80">
        <v>84539.53</v>
      </c>
      <c r="D30" s="134">
        <v>87444.51</v>
      </c>
      <c r="E30" s="8"/>
    </row>
    <row r="31" spans="1:5" ht="25.5" customHeight="1">
      <c r="A31" s="85" t="s">
        <v>31</v>
      </c>
      <c r="B31" s="156" t="s">
        <v>39</v>
      </c>
      <c r="C31" s="78">
        <f>C32</f>
        <v>1153216.07</v>
      </c>
      <c r="D31" s="155">
        <f>D32</f>
        <v>1192513.72</v>
      </c>
      <c r="E31" s="8"/>
    </row>
    <row r="32" spans="1:5" ht="17.25" customHeight="1">
      <c r="A32" s="87" t="s">
        <v>33</v>
      </c>
      <c r="B32" s="88" t="s">
        <v>32</v>
      </c>
      <c r="C32" s="80">
        <v>1153216.07</v>
      </c>
      <c r="D32" s="134">
        <v>1192513.72</v>
      </c>
      <c r="E32" s="8"/>
    </row>
    <row r="33" spans="1:5" ht="3" hidden="1" customHeight="1">
      <c r="A33" s="85" t="s">
        <v>42</v>
      </c>
      <c r="B33" s="86" t="s">
        <v>44</v>
      </c>
      <c r="C33" s="78" t="e">
        <f>C34</f>
        <v>#REF!</v>
      </c>
      <c r="D33" s="134"/>
      <c r="E33" s="8"/>
    </row>
    <row r="34" spans="1:5" ht="18" hidden="1" customHeight="1">
      <c r="A34" s="87" t="s">
        <v>43</v>
      </c>
      <c r="B34" s="88" t="s">
        <v>41</v>
      </c>
      <c r="C34" s="80" t="e">
        <f>#REF!</f>
        <v>#REF!</v>
      </c>
      <c r="D34" s="134"/>
      <c r="E34" s="8"/>
    </row>
    <row r="35" spans="1:5" ht="18" customHeight="1">
      <c r="A35" s="85" t="s">
        <v>42</v>
      </c>
      <c r="B35" s="157" t="s">
        <v>44</v>
      </c>
      <c r="C35" s="78">
        <f>C37+C36</f>
        <v>686856.12</v>
      </c>
      <c r="D35" s="155">
        <f>D37+D36</f>
        <v>440584.12</v>
      </c>
      <c r="E35" s="8"/>
    </row>
    <row r="36" spans="1:5" ht="18" customHeight="1">
      <c r="A36" s="87" t="s">
        <v>164</v>
      </c>
      <c r="B36" s="26" t="s">
        <v>165</v>
      </c>
      <c r="C36" s="80">
        <v>30423.119999999999</v>
      </c>
      <c r="D36" s="134">
        <v>30423.119999999999</v>
      </c>
      <c r="E36" s="8"/>
    </row>
    <row r="37" spans="1:5" ht="18" customHeight="1">
      <c r="A37" s="87" t="s">
        <v>43</v>
      </c>
      <c r="B37" s="123" t="s">
        <v>41</v>
      </c>
      <c r="C37" s="80">
        <v>656433</v>
      </c>
      <c r="D37" s="134">
        <v>410161</v>
      </c>
      <c r="E37" s="8"/>
    </row>
    <row r="38" spans="1:5">
      <c r="A38" s="85" t="s">
        <v>35</v>
      </c>
      <c r="B38" s="86" t="s">
        <v>40</v>
      </c>
      <c r="C38" s="78">
        <f>C39</f>
        <v>111490.43</v>
      </c>
      <c r="D38" s="155">
        <f>D39</f>
        <v>115314.61</v>
      </c>
      <c r="E38" s="8"/>
    </row>
    <row r="39" spans="1:5" ht="17.25" customHeight="1">
      <c r="A39" s="87" t="s">
        <v>36</v>
      </c>
      <c r="B39" s="154" t="s">
        <v>34</v>
      </c>
      <c r="C39" s="80">
        <v>111490.43</v>
      </c>
      <c r="D39" s="134">
        <v>115314.61</v>
      </c>
      <c r="E39" s="8"/>
    </row>
    <row r="40" spans="1:5" ht="17.25" customHeight="1">
      <c r="A40" s="420" t="s">
        <v>51</v>
      </c>
      <c r="B40" s="421"/>
      <c r="C40" s="90">
        <f>C14+C20+C23+C26+C29+C31+C38+C35+C18</f>
        <v>23737169</v>
      </c>
      <c r="D40" s="90">
        <f>D14+D20+D23+D26+D29+D31+D38+D35+D18</f>
        <v>23356388</v>
      </c>
      <c r="E40" s="92"/>
    </row>
    <row r="41" spans="1:5" ht="18.75" customHeight="1">
      <c r="A41" s="414" t="s">
        <v>129</v>
      </c>
      <c r="B41" s="415"/>
      <c r="C41" s="158">
        <v>262500</v>
      </c>
      <c r="D41" s="158">
        <v>540250</v>
      </c>
    </row>
    <row r="42" spans="1:5" ht="19.5" customHeight="1">
      <c r="A42" s="416" t="s">
        <v>128</v>
      </c>
      <c r="B42" s="417"/>
      <c r="C42" s="158">
        <f>C40+C41</f>
        <v>23999669</v>
      </c>
      <c r="D42" s="158">
        <f>D40+D41</f>
        <v>23896638</v>
      </c>
    </row>
  </sheetData>
  <mergeCells count="14"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A41:B41"/>
    <mergeCell ref="A42:B42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29" sqref="F29"/>
    </sheetView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211" t="s">
        <v>307</v>
      </c>
      <c r="B1" s="410" t="s">
        <v>15</v>
      </c>
      <c r="C1" s="410"/>
      <c r="D1" s="410"/>
      <c r="E1" s="410"/>
      <c r="F1" s="410"/>
      <c r="G1" s="410"/>
      <c r="H1" s="422"/>
    </row>
    <row r="2" spans="1:8">
      <c r="B2" s="410" t="s">
        <v>12</v>
      </c>
      <c r="C2" s="422"/>
      <c r="D2" s="422"/>
      <c r="E2" s="422"/>
      <c r="F2" s="410"/>
      <c r="G2" s="410"/>
      <c r="H2" s="422"/>
    </row>
    <row r="3" spans="1:8">
      <c r="B3" s="410" t="s">
        <v>16</v>
      </c>
      <c r="C3" s="422"/>
      <c r="D3" s="422"/>
      <c r="E3" s="422"/>
      <c r="F3" s="410"/>
      <c r="G3" s="410"/>
      <c r="H3" s="422"/>
    </row>
    <row r="4" spans="1:8">
      <c r="B4" s="410" t="s">
        <v>365</v>
      </c>
      <c r="C4" s="422"/>
      <c r="D4" s="422"/>
      <c r="E4" s="422"/>
      <c r="F4" s="410"/>
      <c r="G4" s="410"/>
      <c r="H4" s="422"/>
    </row>
    <row r="5" spans="1:8">
      <c r="B5" s="410" t="s">
        <v>153</v>
      </c>
      <c r="C5" s="422"/>
      <c r="D5" s="422"/>
      <c r="E5" s="422"/>
      <c r="F5" s="410"/>
      <c r="G5" s="410"/>
      <c r="H5" s="422"/>
    </row>
    <row r="7" spans="1:8" ht="30.75" customHeight="1">
      <c r="A7" s="423" t="s">
        <v>474</v>
      </c>
      <c r="B7" s="423"/>
      <c r="C7" s="423"/>
      <c r="D7" s="423"/>
      <c r="E7" s="423"/>
    </row>
    <row r="9" spans="1:8" ht="36" customHeight="1">
      <c r="A9" s="14" t="s">
        <v>122</v>
      </c>
      <c r="B9" s="4" t="s">
        <v>121</v>
      </c>
      <c r="C9" s="4" t="s">
        <v>337</v>
      </c>
    </row>
    <row r="10" spans="1:8" ht="27" customHeight="1">
      <c r="A10" s="14">
        <v>850</v>
      </c>
      <c r="B10" s="14" t="s">
        <v>120</v>
      </c>
      <c r="C10" s="101">
        <f>'по разд 21'!C41</f>
        <v>33323331</v>
      </c>
    </row>
    <row r="11" spans="1:8" ht="21.75" customHeight="1">
      <c r="A11" s="424" t="s">
        <v>51</v>
      </c>
      <c r="B11" s="424"/>
      <c r="C11" s="102">
        <f>C10</f>
        <v>33323331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212" t="s">
        <v>307</v>
      </c>
      <c r="B1" s="429" t="s">
        <v>131</v>
      </c>
      <c r="C1" s="426"/>
      <c r="D1" s="426"/>
      <c r="E1" s="116"/>
      <c r="F1" s="429"/>
      <c r="G1" s="429"/>
      <c r="H1" s="426"/>
    </row>
    <row r="2" spans="1:8" ht="15">
      <c r="B2" s="429" t="s">
        <v>12</v>
      </c>
      <c r="C2" s="426"/>
      <c r="D2" s="426"/>
      <c r="E2" s="426"/>
      <c r="F2" s="429"/>
      <c r="G2" s="429"/>
      <c r="H2" s="426"/>
    </row>
    <row r="3" spans="1:8" ht="15">
      <c r="B3" s="429" t="s">
        <v>16</v>
      </c>
      <c r="C3" s="426"/>
      <c r="D3" s="426"/>
      <c r="E3" s="426"/>
      <c r="F3" s="429"/>
      <c r="G3" s="429"/>
      <c r="H3" s="426"/>
    </row>
    <row r="4" spans="1:8" ht="15">
      <c r="B4" s="429" t="s">
        <v>365</v>
      </c>
      <c r="C4" s="426"/>
      <c r="D4" s="426"/>
      <c r="E4" s="426"/>
      <c r="F4" s="429"/>
      <c r="G4" s="429"/>
      <c r="H4" s="426"/>
    </row>
    <row r="5" spans="1:8">
      <c r="B5" s="425" t="s">
        <v>154</v>
      </c>
      <c r="C5" s="426"/>
      <c r="D5" s="426"/>
      <c r="E5" s="426"/>
      <c r="F5" s="425"/>
      <c r="G5" s="425"/>
      <c r="H5" s="426"/>
    </row>
    <row r="7" spans="1:8" ht="33" customHeight="1">
      <c r="A7" s="427" t="s">
        <v>475</v>
      </c>
      <c r="B7" s="427"/>
      <c r="C7" s="427"/>
      <c r="D7" s="427"/>
      <c r="E7" s="427"/>
    </row>
    <row r="9" spans="1:8" ht="36" customHeight="1">
      <c r="A9" s="119" t="s">
        <v>122</v>
      </c>
      <c r="B9" s="120" t="s">
        <v>121</v>
      </c>
      <c r="C9" s="120" t="s">
        <v>371</v>
      </c>
      <c r="D9" s="120" t="s">
        <v>465</v>
      </c>
    </row>
    <row r="10" spans="1:8" ht="27" customHeight="1">
      <c r="A10" s="119">
        <v>850</v>
      </c>
      <c r="B10" s="118" t="s">
        <v>120</v>
      </c>
      <c r="C10" s="208">
        <f>'по разд 22-23'!C42</f>
        <v>23999669</v>
      </c>
      <c r="D10" s="208">
        <f>'по разд 22-23'!D42</f>
        <v>23896638</v>
      </c>
    </row>
    <row r="11" spans="1:8" ht="21.75" customHeight="1">
      <c r="A11" s="428" t="s">
        <v>51</v>
      </c>
      <c r="B11" s="428"/>
      <c r="C11" s="209">
        <f>C10</f>
        <v>23999669</v>
      </c>
      <c r="D11" s="209">
        <f>D10</f>
        <v>23896638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"/>
  <sheetViews>
    <sheetView zoomScale="82" zoomScaleNormal="82" workbookViewId="0">
      <pane ySplit="11" topLeftCell="A12" activePane="bottomLeft" state="frozen"/>
      <selection pane="bottomLeft" activeCell="A163" sqref="A1:D163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4" width="11.28515625" style="131" customWidth="1"/>
    <col min="5" max="5" width="10" style="29" customWidth="1"/>
    <col min="6" max="6" width="7.28515625" style="29" customWidth="1"/>
    <col min="7" max="7" width="4.85546875" style="29" customWidth="1"/>
    <col min="8" max="8" width="3.42578125" style="29" customWidth="1"/>
    <col min="9" max="9" width="4.140625" style="2" customWidth="1"/>
    <col min="10" max="10" width="3.42578125" style="2" customWidth="1"/>
    <col min="11" max="16384" width="9.140625" style="2"/>
  </cols>
  <sheetData>
    <row r="1" spans="1:8">
      <c r="A1" s="2" t="s">
        <v>307</v>
      </c>
      <c r="C1" s="410" t="s">
        <v>132</v>
      </c>
      <c r="D1" s="410"/>
    </row>
    <row r="2" spans="1:8">
      <c r="A2" s="410" t="s">
        <v>12</v>
      </c>
      <c r="B2" s="410"/>
      <c r="C2" s="410"/>
      <c r="D2" s="410"/>
    </row>
    <row r="3" spans="1:8">
      <c r="A3" s="410" t="s">
        <v>16</v>
      </c>
      <c r="B3" s="410"/>
      <c r="C3" s="410"/>
      <c r="D3" s="410"/>
    </row>
    <row r="4" spans="1:8">
      <c r="A4" s="410" t="s">
        <v>365</v>
      </c>
      <c r="B4" s="410"/>
      <c r="C4" s="410"/>
      <c r="D4" s="410"/>
    </row>
    <row r="5" spans="1:8">
      <c r="A5" s="410"/>
      <c r="B5" s="410"/>
      <c r="C5" s="410" t="s">
        <v>155</v>
      </c>
      <c r="D5" s="410"/>
    </row>
    <row r="6" spans="1:8" ht="7.5" customHeight="1">
      <c r="A6" s="211"/>
    </row>
    <row r="7" spans="1:8">
      <c r="A7" s="423" t="s">
        <v>473</v>
      </c>
      <c r="B7" s="423"/>
      <c r="C7" s="423"/>
      <c r="D7" s="423"/>
      <c r="E7" s="30"/>
    </row>
    <row r="8" spans="1:8" ht="49.5" customHeight="1">
      <c r="A8" s="431"/>
      <c r="B8" s="431"/>
      <c r="C8" s="431"/>
      <c r="D8" s="431"/>
      <c r="E8" s="31"/>
    </row>
    <row r="9" spans="1:8">
      <c r="A9" s="432"/>
      <c r="B9" s="432"/>
      <c r="C9" s="432"/>
      <c r="D9" s="432"/>
      <c r="E9" s="31"/>
    </row>
    <row r="10" spans="1:8" ht="12.75" customHeight="1">
      <c r="A10" s="433" t="s">
        <v>2</v>
      </c>
      <c r="B10" s="435" t="s">
        <v>52</v>
      </c>
      <c r="C10" s="435" t="s">
        <v>53</v>
      </c>
      <c r="D10" s="437" t="s">
        <v>336</v>
      </c>
      <c r="E10" s="430"/>
    </row>
    <row r="11" spans="1:8" ht="50.25" customHeight="1">
      <c r="A11" s="434"/>
      <c r="B11" s="436"/>
      <c r="C11" s="436"/>
      <c r="D11" s="437"/>
      <c r="E11" s="430"/>
      <c r="F11" s="32"/>
      <c r="G11" s="32"/>
      <c r="H11" s="32"/>
    </row>
    <row r="12" spans="1:8" ht="50.25" customHeight="1">
      <c r="A12" s="168" t="s">
        <v>54</v>
      </c>
      <c r="B12" s="15" t="s">
        <v>166</v>
      </c>
      <c r="C12" s="20"/>
      <c r="D12" s="47">
        <f>D13+D17+D21</f>
        <v>1014486.16</v>
      </c>
      <c r="E12" s="33"/>
    </row>
    <row r="13" spans="1:8" ht="72" customHeight="1">
      <c r="A13" s="11" t="s">
        <v>55</v>
      </c>
      <c r="B13" s="16" t="s">
        <v>167</v>
      </c>
      <c r="C13" s="34"/>
      <c r="D13" s="35">
        <f>D15</f>
        <v>617143.6</v>
      </c>
      <c r="E13" s="36"/>
    </row>
    <row r="14" spans="1:8" ht="72.75" customHeight="1">
      <c r="A14" s="12" t="s">
        <v>245</v>
      </c>
      <c r="B14" s="18" t="s">
        <v>179</v>
      </c>
      <c r="C14" s="34"/>
      <c r="D14" s="35">
        <f>D15</f>
        <v>617143.6</v>
      </c>
      <c r="E14" s="36"/>
    </row>
    <row r="15" spans="1:8" ht="56.25" customHeight="1">
      <c r="A15" s="169" t="s">
        <v>482</v>
      </c>
      <c r="B15" s="18" t="s">
        <v>168</v>
      </c>
      <c r="C15" s="37"/>
      <c r="D15" s="35">
        <f>D16</f>
        <v>617143.6</v>
      </c>
      <c r="E15" s="38"/>
    </row>
    <row r="16" spans="1:8" ht="22.5" customHeight="1">
      <c r="A16" s="170" t="s">
        <v>65</v>
      </c>
      <c r="B16" s="39"/>
      <c r="C16" s="40">
        <v>500</v>
      </c>
      <c r="D16" s="35">
        <v>617143.6</v>
      </c>
      <c r="E16" s="38"/>
    </row>
    <row r="17" spans="1:5" ht="54.75" customHeight="1">
      <c r="A17" s="11" t="s">
        <v>56</v>
      </c>
      <c r="B17" s="16" t="s">
        <v>169</v>
      </c>
      <c r="C17" s="41"/>
      <c r="D17" s="42">
        <f>D19</f>
        <v>327511.28000000003</v>
      </c>
      <c r="E17" s="43"/>
    </row>
    <row r="18" spans="1:5" ht="36" customHeight="1">
      <c r="A18" s="12" t="s">
        <v>246</v>
      </c>
      <c r="B18" s="18" t="s">
        <v>180</v>
      </c>
      <c r="C18" s="41"/>
      <c r="D18" s="42">
        <f>D19</f>
        <v>327511.28000000003</v>
      </c>
      <c r="E18" s="43"/>
    </row>
    <row r="19" spans="1:5" ht="79.5" customHeight="1">
      <c r="A19" s="169" t="s">
        <v>481</v>
      </c>
      <c r="B19" s="19" t="s">
        <v>170</v>
      </c>
      <c r="C19" s="34"/>
      <c r="D19" s="35">
        <f>D20</f>
        <v>327511.28000000003</v>
      </c>
      <c r="E19" s="36"/>
    </row>
    <row r="20" spans="1:5" ht="21" customHeight="1">
      <c r="A20" s="170" t="s">
        <v>65</v>
      </c>
      <c r="B20" s="39"/>
      <c r="C20" s="40">
        <v>500</v>
      </c>
      <c r="D20" s="35">
        <v>327511.28000000003</v>
      </c>
      <c r="E20" s="36"/>
    </row>
    <row r="21" spans="1:5" ht="24.75" customHeight="1">
      <c r="A21" s="11" t="s">
        <v>57</v>
      </c>
      <c r="B21" s="16" t="s">
        <v>171</v>
      </c>
      <c r="C21" s="41"/>
      <c r="D21" s="42">
        <f>D23</f>
        <v>69831.28</v>
      </c>
      <c r="E21" s="38"/>
    </row>
    <row r="22" spans="1:5" ht="101.25" customHeight="1">
      <c r="A22" s="12" t="s">
        <v>247</v>
      </c>
      <c r="B22" s="18" t="s">
        <v>181</v>
      </c>
      <c r="C22" s="41"/>
      <c r="D22" s="42">
        <f>D23</f>
        <v>69831.28</v>
      </c>
      <c r="E22" s="38"/>
    </row>
    <row r="23" spans="1:5" ht="69" customHeight="1">
      <c r="A23" s="169" t="s">
        <v>485</v>
      </c>
      <c r="B23" s="19" t="s">
        <v>172</v>
      </c>
      <c r="C23" s="44"/>
      <c r="D23" s="42">
        <f>D24</f>
        <v>69831.28</v>
      </c>
      <c r="E23" s="43"/>
    </row>
    <row r="24" spans="1:5" ht="25.5" customHeight="1">
      <c r="A24" s="170" t="s">
        <v>65</v>
      </c>
      <c r="B24" s="39"/>
      <c r="C24" s="40">
        <v>500</v>
      </c>
      <c r="D24" s="42">
        <v>69831.28</v>
      </c>
      <c r="E24" s="43"/>
    </row>
    <row r="25" spans="1:5" ht="45.75" customHeight="1">
      <c r="A25" s="168" t="s">
        <v>58</v>
      </c>
      <c r="B25" s="15" t="s">
        <v>173</v>
      </c>
      <c r="C25" s="44"/>
      <c r="D25" s="42">
        <f>D26</f>
        <v>91927.34</v>
      </c>
      <c r="E25" s="43"/>
    </row>
    <row r="26" spans="1:5" ht="50.25" customHeight="1">
      <c r="A26" s="11" t="s">
        <v>59</v>
      </c>
      <c r="B26" s="16" t="s">
        <v>174</v>
      </c>
      <c r="C26" s="41"/>
      <c r="D26" s="42">
        <f>D28</f>
        <v>91927.34</v>
      </c>
      <c r="E26" s="43"/>
    </row>
    <row r="27" spans="1:5" ht="42.75" customHeight="1">
      <c r="A27" s="12" t="s">
        <v>248</v>
      </c>
      <c r="B27" s="18" t="s">
        <v>182</v>
      </c>
      <c r="C27" s="41"/>
      <c r="D27" s="42">
        <f>D28</f>
        <v>91927.34</v>
      </c>
      <c r="E27" s="43"/>
    </row>
    <row r="28" spans="1:5" ht="86.25" customHeight="1">
      <c r="A28" s="169" t="s">
        <v>483</v>
      </c>
      <c r="B28" s="19" t="s">
        <v>175</v>
      </c>
      <c r="C28" s="44"/>
      <c r="D28" s="42">
        <f>D29</f>
        <v>91927.34</v>
      </c>
      <c r="E28" s="43"/>
    </row>
    <row r="29" spans="1:5" ht="25.5" customHeight="1">
      <c r="A29" s="170" t="s">
        <v>65</v>
      </c>
      <c r="B29" s="39"/>
      <c r="C29" s="40">
        <v>500</v>
      </c>
      <c r="D29" s="42">
        <v>91927.34</v>
      </c>
      <c r="E29" s="43"/>
    </row>
    <row r="30" spans="1:5" ht="57.75" customHeight="1">
      <c r="A30" s="168" t="s">
        <v>60</v>
      </c>
      <c r="B30" s="15" t="s">
        <v>176</v>
      </c>
      <c r="C30" s="44"/>
      <c r="D30" s="35">
        <f>D31</f>
        <v>190000</v>
      </c>
      <c r="E30" s="43"/>
    </row>
    <row r="31" spans="1:5" ht="111" customHeight="1">
      <c r="A31" s="172" t="s">
        <v>441</v>
      </c>
      <c r="B31" s="20" t="s">
        <v>178</v>
      </c>
      <c r="C31" s="20"/>
      <c r="D31" s="47">
        <f>D32+D35</f>
        <v>190000</v>
      </c>
      <c r="E31" s="48"/>
    </row>
    <row r="32" spans="1:5" ht="58.5" customHeight="1">
      <c r="A32" s="173" t="s">
        <v>183</v>
      </c>
      <c r="B32" s="19" t="s">
        <v>184</v>
      </c>
      <c r="C32" s="20"/>
      <c r="D32" s="47">
        <f>D33</f>
        <v>150000</v>
      </c>
      <c r="E32" s="48"/>
    </row>
    <row r="33" spans="1:5" ht="49.5" customHeight="1">
      <c r="A33" s="12" t="s">
        <v>242</v>
      </c>
      <c r="B33" s="18" t="s">
        <v>177</v>
      </c>
      <c r="C33" s="45"/>
      <c r="D33" s="46">
        <f>D34</f>
        <v>150000</v>
      </c>
      <c r="E33" s="38"/>
    </row>
    <row r="34" spans="1:5" ht="25.5" customHeight="1">
      <c r="A34" s="174" t="s">
        <v>67</v>
      </c>
      <c r="B34" s="24"/>
      <c r="C34" s="40">
        <v>200</v>
      </c>
      <c r="D34" s="50">
        <v>150000</v>
      </c>
      <c r="E34" s="38"/>
    </row>
    <row r="35" spans="1:5" ht="49.5" customHeight="1">
      <c r="A35" s="12" t="s">
        <v>345</v>
      </c>
      <c r="B35" s="18" t="s">
        <v>346</v>
      </c>
      <c r="C35" s="45"/>
      <c r="D35" s="46">
        <f>D36</f>
        <v>40000</v>
      </c>
      <c r="E35" s="38"/>
    </row>
    <row r="36" spans="1:5" ht="25.5" customHeight="1">
      <c r="A36" s="174" t="s">
        <v>67</v>
      </c>
      <c r="B36" s="24"/>
      <c r="C36" s="40">
        <v>200</v>
      </c>
      <c r="D36" s="50">
        <v>40000</v>
      </c>
      <c r="E36" s="38"/>
    </row>
    <row r="37" spans="1:5" ht="60" customHeight="1">
      <c r="A37" s="175" t="s">
        <v>88</v>
      </c>
      <c r="B37" s="21" t="s">
        <v>185</v>
      </c>
      <c r="C37" s="44"/>
      <c r="D37" s="35">
        <f>D38</f>
        <v>557000</v>
      </c>
      <c r="E37" s="43"/>
    </row>
    <row r="38" spans="1:5" ht="68.25" customHeight="1">
      <c r="A38" s="176" t="s">
        <v>61</v>
      </c>
      <c r="B38" s="22" t="s">
        <v>186</v>
      </c>
      <c r="C38" s="44"/>
      <c r="D38" s="42">
        <f>D42+D45+D40</f>
        <v>557000</v>
      </c>
      <c r="E38" s="36"/>
    </row>
    <row r="39" spans="1:5" ht="66" customHeight="1">
      <c r="A39" s="177" t="s">
        <v>341</v>
      </c>
      <c r="B39" s="23" t="s">
        <v>342</v>
      </c>
      <c r="C39" s="44"/>
      <c r="D39" s="42">
        <f>D40</f>
        <v>120000</v>
      </c>
      <c r="E39" s="38"/>
    </row>
    <row r="40" spans="1:5" ht="37.5" customHeight="1">
      <c r="A40" s="177" t="s">
        <v>254</v>
      </c>
      <c r="B40" s="23" t="s">
        <v>343</v>
      </c>
      <c r="C40" s="44"/>
      <c r="D40" s="42">
        <f>D41</f>
        <v>120000</v>
      </c>
      <c r="E40" s="38"/>
    </row>
    <row r="41" spans="1:5" ht="32.25" customHeight="1">
      <c r="A41" s="174" t="s">
        <v>66</v>
      </c>
      <c r="B41" s="22"/>
      <c r="C41" s="44" t="s">
        <v>156</v>
      </c>
      <c r="D41" s="42">
        <v>120000</v>
      </c>
      <c r="E41" s="38"/>
    </row>
    <row r="42" spans="1:5" ht="93" customHeight="1">
      <c r="A42" s="169" t="s">
        <v>187</v>
      </c>
      <c r="B42" s="150" t="s">
        <v>188</v>
      </c>
      <c r="C42" s="49"/>
      <c r="D42" s="51">
        <f>D43</f>
        <v>60000</v>
      </c>
      <c r="E42" s="38"/>
    </row>
    <row r="43" spans="1:5" ht="43.5" customHeight="1">
      <c r="A43" s="169" t="s">
        <v>254</v>
      </c>
      <c r="B43" s="150" t="s">
        <v>191</v>
      </c>
      <c r="C43" s="49"/>
      <c r="D43" s="51">
        <f>D44</f>
        <v>60000</v>
      </c>
      <c r="E43" s="38"/>
    </row>
    <row r="44" spans="1:5" ht="41.25" customHeight="1">
      <c r="A44" s="174" t="s">
        <v>66</v>
      </c>
      <c r="B44" s="150"/>
      <c r="C44" s="49">
        <v>200</v>
      </c>
      <c r="D44" s="51">
        <v>60000</v>
      </c>
      <c r="E44" s="38"/>
    </row>
    <row r="45" spans="1:5" ht="98.25" customHeight="1">
      <c r="A45" s="169" t="s">
        <v>189</v>
      </c>
      <c r="B45" s="150" t="s">
        <v>190</v>
      </c>
      <c r="C45" s="49"/>
      <c r="D45" s="51">
        <f>D46</f>
        <v>377000</v>
      </c>
      <c r="E45" s="38"/>
    </row>
    <row r="46" spans="1:5" ht="49.5" customHeight="1">
      <c r="A46" s="169" t="s">
        <v>254</v>
      </c>
      <c r="B46" s="150" t="s">
        <v>192</v>
      </c>
      <c r="C46" s="49"/>
      <c r="D46" s="51">
        <f>D47</f>
        <v>377000</v>
      </c>
      <c r="E46" s="38"/>
    </row>
    <row r="47" spans="1:5" ht="49.5" customHeight="1">
      <c r="A47" s="174" t="s">
        <v>66</v>
      </c>
      <c r="B47" s="150"/>
      <c r="C47" s="49">
        <v>200</v>
      </c>
      <c r="D47" s="51">
        <v>377000</v>
      </c>
      <c r="E47" s="38"/>
    </row>
    <row r="48" spans="1:5" ht="49.5" customHeight="1">
      <c r="A48" s="168" t="s">
        <v>62</v>
      </c>
      <c r="B48" s="15" t="s">
        <v>193</v>
      </c>
      <c r="C48" s="45"/>
      <c r="D48" s="46">
        <f>D49+D50+D56</f>
        <v>642809</v>
      </c>
      <c r="E48" s="38"/>
    </row>
    <row r="49" spans="1:10" ht="82.5" customHeight="1">
      <c r="A49" s="171" t="s">
        <v>63</v>
      </c>
      <c r="B49" s="16" t="s">
        <v>194</v>
      </c>
      <c r="C49" s="41"/>
      <c r="D49" s="35">
        <v>0</v>
      </c>
      <c r="E49" s="38"/>
    </row>
    <row r="50" spans="1:10" ht="81" customHeight="1">
      <c r="A50" s="171" t="s">
        <v>64</v>
      </c>
      <c r="B50" s="16" t="s">
        <v>195</v>
      </c>
      <c r="C50" s="44"/>
      <c r="D50" s="42">
        <f>D51+D54</f>
        <v>20790</v>
      </c>
      <c r="E50" s="38"/>
    </row>
    <row r="51" spans="1:10" ht="107.25" customHeight="1">
      <c r="A51" s="178" t="s">
        <v>249</v>
      </c>
      <c r="B51" s="18" t="s">
        <v>198</v>
      </c>
      <c r="C51" s="44"/>
      <c r="D51" s="42">
        <f>D52</f>
        <v>6300</v>
      </c>
      <c r="E51" s="38"/>
    </row>
    <row r="52" spans="1:10" ht="90" customHeight="1">
      <c r="A52" s="178" t="s">
        <v>442</v>
      </c>
      <c r="B52" s="18" t="s">
        <v>344</v>
      </c>
      <c r="C52" s="44"/>
      <c r="D52" s="42">
        <f>D53</f>
        <v>6300</v>
      </c>
      <c r="E52" s="38"/>
    </row>
    <row r="53" spans="1:10" ht="42" customHeight="1">
      <c r="A53" s="179" t="s">
        <v>196</v>
      </c>
      <c r="B53" s="16"/>
      <c r="C53" s="44" t="s">
        <v>197</v>
      </c>
      <c r="D53" s="42">
        <v>6300</v>
      </c>
      <c r="E53" s="38"/>
    </row>
    <row r="54" spans="1:10" s="29" customFormat="1" ht="75" customHeight="1">
      <c r="A54" s="178" t="s">
        <v>393</v>
      </c>
      <c r="B54" s="18" t="s">
        <v>394</v>
      </c>
      <c r="C54" s="44"/>
      <c r="D54" s="42">
        <f>D55</f>
        <v>14490</v>
      </c>
      <c r="E54" s="38"/>
      <c r="I54" s="2"/>
      <c r="J54" s="2"/>
    </row>
    <row r="55" spans="1:10" s="29" customFormat="1" ht="42" customHeight="1">
      <c r="A55" s="179" t="s">
        <v>196</v>
      </c>
      <c r="B55" s="16"/>
      <c r="C55" s="44" t="s">
        <v>197</v>
      </c>
      <c r="D55" s="42">
        <v>14490</v>
      </c>
      <c r="E55" s="38"/>
      <c r="I55" s="2"/>
      <c r="J55" s="2"/>
    </row>
    <row r="56" spans="1:10" ht="60" customHeight="1">
      <c r="A56" s="180" t="s">
        <v>199</v>
      </c>
      <c r="B56" s="160" t="s">
        <v>200</v>
      </c>
      <c r="C56" s="40"/>
      <c r="D56" s="46">
        <f>D57</f>
        <v>622019</v>
      </c>
      <c r="E56" s="36"/>
    </row>
    <row r="57" spans="1:10" ht="99" customHeight="1">
      <c r="A57" s="181" t="s">
        <v>250</v>
      </c>
      <c r="B57" s="1" t="s">
        <v>201</v>
      </c>
      <c r="C57" s="40"/>
      <c r="D57" s="46">
        <f>D58</f>
        <v>622019</v>
      </c>
      <c r="E57" s="36"/>
    </row>
    <row r="58" spans="1:10" ht="64.5" customHeight="1">
      <c r="A58" s="178" t="s">
        <v>443</v>
      </c>
      <c r="B58" s="140" t="s">
        <v>372</v>
      </c>
      <c r="C58" s="40"/>
      <c r="D58" s="46">
        <f>D59</f>
        <v>622019</v>
      </c>
      <c r="E58" s="36"/>
    </row>
    <row r="59" spans="1:10" ht="41.25" customHeight="1">
      <c r="A59" s="170" t="s">
        <v>196</v>
      </c>
      <c r="B59" s="39"/>
      <c r="C59" s="40">
        <v>300</v>
      </c>
      <c r="D59" s="46">
        <v>622019</v>
      </c>
      <c r="E59" s="36"/>
    </row>
    <row r="60" spans="1:10" ht="54.75" customHeight="1">
      <c r="A60" s="168" t="s">
        <v>68</v>
      </c>
      <c r="B60" s="15" t="s">
        <v>202</v>
      </c>
      <c r="C60" s="53"/>
      <c r="D60" s="46">
        <f>D61</f>
        <v>14994404.969999999</v>
      </c>
      <c r="E60" s="36"/>
    </row>
    <row r="61" spans="1:10" ht="57.75" customHeight="1">
      <c r="A61" s="11" t="s">
        <v>69</v>
      </c>
      <c r="B61" s="16" t="s">
        <v>203</v>
      </c>
      <c r="C61" s="53"/>
      <c r="D61" s="46">
        <f>D62+D69</f>
        <v>14994404.969999999</v>
      </c>
      <c r="E61" s="36"/>
    </row>
    <row r="62" spans="1:10" ht="71.25" customHeight="1">
      <c r="A62" s="12" t="s">
        <v>374</v>
      </c>
      <c r="B62" s="18" t="s">
        <v>205</v>
      </c>
      <c r="C62" s="53"/>
      <c r="D62" s="46">
        <f>D63+D65+D67</f>
        <v>10393768.969999999</v>
      </c>
      <c r="E62" s="36"/>
    </row>
    <row r="63" spans="1:10" ht="67.5" customHeight="1">
      <c r="A63" s="12" t="s">
        <v>377</v>
      </c>
      <c r="B63" s="18" t="s">
        <v>376</v>
      </c>
      <c r="C63" s="53"/>
      <c r="D63" s="46">
        <f>D64</f>
        <v>309281</v>
      </c>
      <c r="E63" s="36"/>
    </row>
    <row r="64" spans="1:10" ht="39.75" customHeight="1">
      <c r="A64" s="174" t="s">
        <v>66</v>
      </c>
      <c r="B64" s="39"/>
      <c r="C64" s="40">
        <v>200</v>
      </c>
      <c r="D64" s="46">
        <v>309281</v>
      </c>
      <c r="E64" s="36"/>
    </row>
    <row r="65" spans="1:10" ht="70.5" customHeight="1">
      <c r="A65" s="12" t="s">
        <v>378</v>
      </c>
      <c r="B65" s="18" t="s">
        <v>207</v>
      </c>
      <c r="C65" s="162"/>
      <c r="D65" s="46">
        <f>D66</f>
        <v>4208148.97</v>
      </c>
      <c r="E65" s="36"/>
    </row>
    <row r="66" spans="1:10" ht="33" customHeight="1">
      <c r="A66" s="182" t="s">
        <v>66</v>
      </c>
      <c r="B66" s="161"/>
      <c r="C66" s="162" t="s">
        <v>156</v>
      </c>
      <c r="D66" s="50">
        <v>4208148.97</v>
      </c>
      <c r="E66" s="36"/>
    </row>
    <row r="67" spans="1:10" s="29" customFormat="1" ht="75.75" customHeight="1">
      <c r="A67" s="174" t="s">
        <v>395</v>
      </c>
      <c r="B67" s="150" t="s">
        <v>396</v>
      </c>
      <c r="C67" s="40"/>
      <c r="D67" s="46">
        <f>D68</f>
        <v>5876339</v>
      </c>
      <c r="E67" s="36"/>
      <c r="I67" s="2"/>
      <c r="J67" s="2"/>
    </row>
    <row r="68" spans="1:10" s="29" customFormat="1" ht="39.75" customHeight="1">
      <c r="A68" s="174" t="s">
        <v>66</v>
      </c>
      <c r="B68" s="39"/>
      <c r="C68" s="40">
        <v>200</v>
      </c>
      <c r="D68" s="46">
        <v>5876339</v>
      </c>
      <c r="E68" s="36"/>
      <c r="I68" s="2"/>
      <c r="J68" s="2"/>
    </row>
    <row r="69" spans="1:10" ht="65.25" customHeight="1">
      <c r="A69" s="12" t="s">
        <v>375</v>
      </c>
      <c r="B69" s="18" t="s">
        <v>206</v>
      </c>
      <c r="C69" s="162"/>
      <c r="D69" s="46">
        <f>D70+D72</f>
        <v>4600636</v>
      </c>
      <c r="E69" s="36"/>
    </row>
    <row r="70" spans="1:10" ht="57" customHeight="1">
      <c r="A70" s="12" t="s">
        <v>204</v>
      </c>
      <c r="B70" s="18" t="s">
        <v>373</v>
      </c>
      <c r="C70" s="53"/>
      <c r="D70" s="46">
        <f>D71</f>
        <v>2575593</v>
      </c>
      <c r="E70" s="36"/>
    </row>
    <row r="71" spans="1:10" ht="48" customHeight="1">
      <c r="A71" s="182" t="s">
        <v>66</v>
      </c>
      <c r="B71" s="161"/>
      <c r="C71" s="162" t="s">
        <v>156</v>
      </c>
      <c r="D71" s="50">
        <v>2575593</v>
      </c>
      <c r="E71" s="36"/>
    </row>
    <row r="72" spans="1:10" s="29" customFormat="1" ht="76.5" customHeight="1">
      <c r="A72" s="169" t="s">
        <v>403</v>
      </c>
      <c r="B72" s="150" t="s">
        <v>404</v>
      </c>
      <c r="C72" s="40"/>
      <c r="D72" s="46">
        <f>D73</f>
        <v>2025043</v>
      </c>
      <c r="E72" s="36"/>
      <c r="I72" s="2"/>
      <c r="J72" s="2"/>
    </row>
    <row r="73" spans="1:10" s="29" customFormat="1" ht="39.75" customHeight="1">
      <c r="A73" s="174" t="s">
        <v>66</v>
      </c>
      <c r="B73" s="39"/>
      <c r="C73" s="40">
        <v>200</v>
      </c>
      <c r="D73" s="46">
        <v>2025043</v>
      </c>
      <c r="E73" s="36"/>
      <c r="I73" s="2"/>
      <c r="J73" s="2"/>
    </row>
    <row r="74" spans="1:10" ht="85.5" customHeight="1">
      <c r="A74" s="175" t="s">
        <v>70</v>
      </c>
      <c r="B74" s="21" t="s">
        <v>208</v>
      </c>
      <c r="C74" s="53"/>
      <c r="D74" s="46">
        <f>D75</f>
        <v>450000</v>
      </c>
      <c r="E74" s="36"/>
    </row>
    <row r="75" spans="1:10" ht="89.25" customHeight="1">
      <c r="A75" s="176" t="s">
        <v>71</v>
      </c>
      <c r="B75" s="22" t="s">
        <v>209</v>
      </c>
      <c r="C75" s="53"/>
      <c r="D75" s="46">
        <f>D77+D80</f>
        <v>450000</v>
      </c>
      <c r="E75" s="36"/>
    </row>
    <row r="76" spans="1:10" ht="52.5" customHeight="1">
      <c r="A76" s="177" t="s">
        <v>251</v>
      </c>
      <c r="B76" s="23" t="s">
        <v>210</v>
      </c>
      <c r="C76" s="53"/>
      <c r="D76" s="46">
        <f>D77</f>
        <v>440000</v>
      </c>
      <c r="E76" s="36"/>
    </row>
    <row r="77" spans="1:10" ht="48.75" customHeight="1">
      <c r="A77" s="12" t="s">
        <v>72</v>
      </c>
      <c r="B77" s="18" t="s">
        <v>211</v>
      </c>
      <c r="C77" s="53"/>
      <c r="D77" s="46">
        <f>D78</f>
        <v>440000</v>
      </c>
      <c r="E77" s="36"/>
    </row>
    <row r="78" spans="1:10" ht="33" customHeight="1">
      <c r="A78" s="174" t="s">
        <v>66</v>
      </c>
      <c r="B78" s="39"/>
      <c r="C78" s="49">
        <v>200</v>
      </c>
      <c r="D78" s="50">
        <v>440000</v>
      </c>
      <c r="E78" s="36"/>
    </row>
    <row r="79" spans="1:10" ht="66.75" customHeight="1">
      <c r="A79" s="169" t="s">
        <v>252</v>
      </c>
      <c r="B79" s="150" t="s">
        <v>212</v>
      </c>
      <c r="C79" s="49"/>
      <c r="D79" s="50">
        <f>D80</f>
        <v>10000</v>
      </c>
      <c r="E79" s="36"/>
    </row>
    <row r="80" spans="1:10" ht="59.25" customHeight="1">
      <c r="A80" s="12" t="s">
        <v>73</v>
      </c>
      <c r="B80" s="18" t="s">
        <v>213</v>
      </c>
      <c r="C80" s="53"/>
      <c r="D80" s="46">
        <f>D81</f>
        <v>10000</v>
      </c>
      <c r="E80" s="36"/>
    </row>
    <row r="81" spans="1:5" ht="41.25" customHeight="1">
      <c r="A81" s="174" t="s">
        <v>66</v>
      </c>
      <c r="B81" s="39"/>
      <c r="C81" s="49">
        <v>200</v>
      </c>
      <c r="D81" s="50">
        <v>10000</v>
      </c>
      <c r="E81" s="36"/>
    </row>
    <row r="82" spans="1:5" ht="61.5" customHeight="1">
      <c r="A82" s="175" t="s">
        <v>74</v>
      </c>
      <c r="B82" s="21" t="s">
        <v>214</v>
      </c>
      <c r="C82" s="53"/>
      <c r="D82" s="46">
        <f>D83</f>
        <v>7605675.7999999998</v>
      </c>
      <c r="E82" s="36"/>
    </row>
    <row r="83" spans="1:5" ht="60" customHeight="1">
      <c r="A83" s="172" t="s">
        <v>75</v>
      </c>
      <c r="B83" s="20" t="s">
        <v>215</v>
      </c>
      <c r="C83" s="53"/>
      <c r="D83" s="46">
        <f>D84+D87+D90+D93+D96</f>
        <v>7605675.7999999998</v>
      </c>
      <c r="E83" s="36"/>
    </row>
    <row r="84" spans="1:5" ht="54.75" customHeight="1">
      <c r="A84" s="173" t="s">
        <v>216</v>
      </c>
      <c r="B84" s="19" t="s">
        <v>217</v>
      </c>
      <c r="C84" s="53"/>
      <c r="D84" s="46">
        <f>D85</f>
        <v>1750000</v>
      </c>
      <c r="E84" s="36"/>
    </row>
    <row r="85" spans="1:5" ht="39" customHeight="1">
      <c r="A85" s="177" t="s">
        <v>444</v>
      </c>
      <c r="B85" s="23" t="s">
        <v>218</v>
      </c>
      <c r="C85" s="34"/>
      <c r="D85" s="35">
        <f>D86</f>
        <v>1750000</v>
      </c>
      <c r="E85" s="36"/>
    </row>
    <row r="86" spans="1:5" ht="33.75" customHeight="1">
      <c r="A86" s="174" t="s">
        <v>66</v>
      </c>
      <c r="B86" s="39"/>
      <c r="C86" s="49">
        <v>200</v>
      </c>
      <c r="D86" s="35">
        <v>1750000</v>
      </c>
      <c r="E86" s="36"/>
    </row>
    <row r="87" spans="1:5" ht="51" customHeight="1">
      <c r="A87" s="169" t="s">
        <v>219</v>
      </c>
      <c r="B87" s="150" t="s">
        <v>220</v>
      </c>
      <c r="C87" s="49"/>
      <c r="D87" s="35">
        <f>D88</f>
        <v>50000</v>
      </c>
      <c r="E87" s="36"/>
    </row>
    <row r="88" spans="1:5" ht="36.75" customHeight="1">
      <c r="A88" s="177" t="s">
        <v>78</v>
      </c>
      <c r="B88" s="23" t="s">
        <v>221</v>
      </c>
      <c r="C88" s="34"/>
      <c r="D88" s="35">
        <f>D89</f>
        <v>50000</v>
      </c>
      <c r="E88" s="36"/>
    </row>
    <row r="89" spans="1:5" ht="33" customHeight="1">
      <c r="A89" s="174" t="s">
        <v>66</v>
      </c>
      <c r="B89" s="39"/>
      <c r="C89" s="49">
        <v>200</v>
      </c>
      <c r="D89" s="42">
        <v>50000</v>
      </c>
      <c r="E89" s="36"/>
    </row>
    <row r="90" spans="1:5" ht="34.5" customHeight="1">
      <c r="A90" s="169" t="s">
        <v>445</v>
      </c>
      <c r="B90" s="150" t="s">
        <v>222</v>
      </c>
      <c r="C90" s="49"/>
      <c r="D90" s="35">
        <f>D91</f>
        <v>803000</v>
      </c>
      <c r="E90" s="36"/>
    </row>
    <row r="91" spans="1:5" ht="48.75" customHeight="1">
      <c r="A91" s="177" t="s">
        <v>77</v>
      </c>
      <c r="B91" s="23" t="s">
        <v>225</v>
      </c>
      <c r="C91" s="34"/>
      <c r="D91" s="35">
        <f>D92</f>
        <v>803000</v>
      </c>
      <c r="E91" s="36"/>
    </row>
    <row r="92" spans="1:5" ht="32.25" customHeight="1">
      <c r="A92" s="174" t="s">
        <v>66</v>
      </c>
      <c r="B92" s="39"/>
      <c r="C92" s="49">
        <v>200</v>
      </c>
      <c r="D92" s="42">
        <v>803000</v>
      </c>
      <c r="E92" s="36"/>
    </row>
    <row r="93" spans="1:5" ht="58.5" customHeight="1">
      <c r="A93" s="169" t="s">
        <v>223</v>
      </c>
      <c r="B93" s="150" t="s">
        <v>224</v>
      </c>
      <c r="C93" s="49"/>
      <c r="D93" s="42">
        <f>D94</f>
        <v>1500000</v>
      </c>
      <c r="E93" s="36"/>
    </row>
    <row r="94" spans="1:5" ht="36" customHeight="1">
      <c r="A94" s="177" t="s">
        <v>255</v>
      </c>
      <c r="B94" s="23" t="s">
        <v>226</v>
      </c>
      <c r="C94" s="34"/>
      <c r="D94" s="35">
        <f>D95</f>
        <v>1500000</v>
      </c>
      <c r="E94" s="36"/>
    </row>
    <row r="95" spans="1:5" ht="32.25" customHeight="1">
      <c r="A95" s="174" t="s">
        <v>66</v>
      </c>
      <c r="B95" s="39"/>
      <c r="C95" s="49">
        <v>200</v>
      </c>
      <c r="D95" s="35">
        <v>1500000</v>
      </c>
      <c r="E95" s="36"/>
    </row>
    <row r="96" spans="1:5" ht="50.25" customHeight="1">
      <c r="A96" s="169" t="s">
        <v>227</v>
      </c>
      <c r="B96" s="150" t="s">
        <v>253</v>
      </c>
      <c r="C96" s="49"/>
      <c r="D96" s="35">
        <f>D97</f>
        <v>3502675.8</v>
      </c>
      <c r="E96" s="36"/>
    </row>
    <row r="97" spans="1:5" ht="42" customHeight="1">
      <c r="A97" s="177" t="s">
        <v>76</v>
      </c>
      <c r="B97" s="23" t="s">
        <v>228</v>
      </c>
      <c r="C97" s="53"/>
      <c r="D97" s="46">
        <f>D98</f>
        <v>3502675.8</v>
      </c>
      <c r="E97" s="36"/>
    </row>
    <row r="98" spans="1:5" ht="43.5" customHeight="1">
      <c r="A98" s="174" t="s">
        <v>66</v>
      </c>
      <c r="B98" s="39"/>
      <c r="C98" s="49">
        <v>200</v>
      </c>
      <c r="D98" s="50">
        <v>3502675.8</v>
      </c>
      <c r="E98" s="36"/>
    </row>
    <row r="99" spans="1:5" ht="77.25" customHeight="1">
      <c r="A99" s="217" t="s">
        <v>294</v>
      </c>
      <c r="B99" s="25" t="s">
        <v>296</v>
      </c>
      <c r="C99" s="49"/>
      <c r="D99" s="50">
        <f>D100</f>
        <v>382354</v>
      </c>
      <c r="E99" s="36"/>
    </row>
    <row r="100" spans="1:5" ht="51.75" customHeight="1">
      <c r="A100" s="216" t="s">
        <v>295</v>
      </c>
      <c r="B100" s="219" t="s">
        <v>297</v>
      </c>
      <c r="C100" s="49"/>
      <c r="D100" s="50">
        <f>D101+D108</f>
        <v>382354</v>
      </c>
      <c r="E100" s="36"/>
    </row>
    <row r="101" spans="1:5" ht="48" customHeight="1">
      <c r="A101" s="169" t="s">
        <v>298</v>
      </c>
      <c r="B101" s="219" t="s">
        <v>299</v>
      </c>
      <c r="C101" s="49"/>
      <c r="D101" s="50">
        <f>D102+D104+D106</f>
        <v>380354</v>
      </c>
      <c r="E101" s="36"/>
    </row>
    <row r="102" spans="1:5" ht="117.75" customHeight="1">
      <c r="A102" s="169" t="s">
        <v>300</v>
      </c>
      <c r="B102" s="150" t="s">
        <v>301</v>
      </c>
      <c r="C102" s="49"/>
      <c r="D102" s="50">
        <f>D103</f>
        <v>348000</v>
      </c>
      <c r="E102" s="36"/>
    </row>
    <row r="103" spans="1:5" ht="38.25" customHeight="1">
      <c r="A103" s="169" t="s">
        <v>119</v>
      </c>
      <c r="B103" s="219"/>
      <c r="C103" s="49">
        <v>500</v>
      </c>
      <c r="D103" s="50">
        <v>348000</v>
      </c>
      <c r="E103" s="36"/>
    </row>
    <row r="104" spans="1:5" ht="90.75" customHeight="1">
      <c r="A104" s="169" t="s">
        <v>494</v>
      </c>
      <c r="B104" s="150" t="s">
        <v>503</v>
      </c>
      <c r="C104" s="49"/>
      <c r="D104" s="50">
        <f>D105</f>
        <v>29118</v>
      </c>
      <c r="E104" s="36"/>
    </row>
    <row r="105" spans="1:5" ht="38.25" customHeight="1">
      <c r="A105" s="169" t="s">
        <v>67</v>
      </c>
      <c r="B105" s="219"/>
      <c r="C105" s="49">
        <v>800</v>
      </c>
      <c r="D105" s="50">
        <v>29118</v>
      </c>
      <c r="E105" s="36"/>
    </row>
    <row r="106" spans="1:5" ht="73.5" customHeight="1">
      <c r="A106" s="169" t="s">
        <v>493</v>
      </c>
      <c r="B106" s="150" t="s">
        <v>504</v>
      </c>
      <c r="C106" s="49"/>
      <c r="D106" s="50">
        <f>D107</f>
        <v>3236</v>
      </c>
      <c r="E106" s="36"/>
    </row>
    <row r="107" spans="1:5" ht="38.25" customHeight="1">
      <c r="A107" s="169" t="s">
        <v>67</v>
      </c>
      <c r="B107" s="219"/>
      <c r="C107" s="49">
        <v>800</v>
      </c>
      <c r="D107" s="50">
        <v>3236</v>
      </c>
      <c r="E107" s="36"/>
    </row>
    <row r="108" spans="1:5" ht="38.25" customHeight="1">
      <c r="A108" s="169" t="s">
        <v>385</v>
      </c>
      <c r="B108" s="219" t="s">
        <v>386</v>
      </c>
      <c r="C108" s="49"/>
      <c r="D108" s="50">
        <f>D109</f>
        <v>2000</v>
      </c>
      <c r="E108" s="36"/>
    </row>
    <row r="109" spans="1:5" ht="97.5" customHeight="1">
      <c r="A109" s="169" t="s">
        <v>384</v>
      </c>
      <c r="B109" s="150" t="s">
        <v>383</v>
      </c>
      <c r="C109" s="49"/>
      <c r="D109" s="50">
        <f>D110</f>
        <v>2000</v>
      </c>
      <c r="E109" s="36"/>
    </row>
    <row r="110" spans="1:5" ht="38.25" customHeight="1">
      <c r="A110" s="169" t="s">
        <v>119</v>
      </c>
      <c r="B110" s="219"/>
      <c r="C110" s="49">
        <v>500</v>
      </c>
      <c r="D110" s="50">
        <v>2000</v>
      </c>
      <c r="E110" s="36"/>
    </row>
    <row r="111" spans="1:5" ht="52.5" customHeight="1">
      <c r="A111" s="217" t="s">
        <v>290</v>
      </c>
      <c r="B111" s="218" t="s">
        <v>292</v>
      </c>
      <c r="C111" s="49"/>
      <c r="D111" s="50">
        <f>D112</f>
        <v>252262.27</v>
      </c>
      <c r="E111" s="36"/>
    </row>
    <row r="112" spans="1:5" ht="67.5" customHeight="1">
      <c r="A112" s="216" t="s">
        <v>291</v>
      </c>
      <c r="B112" s="219" t="s">
        <v>293</v>
      </c>
      <c r="C112" s="49"/>
      <c r="D112" s="50">
        <f>D113</f>
        <v>252262.27</v>
      </c>
      <c r="E112" s="36"/>
    </row>
    <row r="113" spans="1:5" ht="67.5" customHeight="1">
      <c r="A113" s="169" t="s">
        <v>380</v>
      </c>
      <c r="B113" s="150" t="s">
        <v>379</v>
      </c>
      <c r="C113" s="49"/>
      <c r="D113" s="50">
        <f>D114</f>
        <v>252262.27</v>
      </c>
      <c r="E113" s="36"/>
    </row>
    <row r="114" spans="1:5" ht="51" customHeight="1">
      <c r="A114" s="174" t="s">
        <v>66</v>
      </c>
      <c r="B114" s="219"/>
      <c r="C114" s="49">
        <v>240</v>
      </c>
      <c r="D114" s="50">
        <v>252262.27</v>
      </c>
      <c r="E114" s="36"/>
    </row>
    <row r="115" spans="1:5" ht="88.5" customHeight="1">
      <c r="A115" s="217" t="s">
        <v>333</v>
      </c>
      <c r="B115" s="25" t="s">
        <v>304</v>
      </c>
      <c r="C115" s="49"/>
      <c r="D115" s="220">
        <f>D116</f>
        <v>149000</v>
      </c>
      <c r="E115" s="36"/>
    </row>
    <row r="116" spans="1:5" ht="82.5" customHeight="1">
      <c r="A116" s="216" t="s">
        <v>334</v>
      </c>
      <c r="B116" s="219" t="s">
        <v>305</v>
      </c>
      <c r="C116" s="49"/>
      <c r="D116" s="50">
        <f>D117</f>
        <v>149000</v>
      </c>
      <c r="E116" s="36"/>
    </row>
    <row r="117" spans="1:5" ht="38.25" customHeight="1">
      <c r="A117" s="169" t="s">
        <v>446</v>
      </c>
      <c r="B117" s="150" t="s">
        <v>310</v>
      </c>
      <c r="C117" s="49"/>
      <c r="D117" s="50">
        <f>D118</f>
        <v>149000</v>
      </c>
      <c r="E117" s="36"/>
    </row>
    <row r="118" spans="1:5" ht="44.25" customHeight="1">
      <c r="A118" s="174" t="s">
        <v>66</v>
      </c>
      <c r="B118" s="219"/>
      <c r="C118" s="49">
        <v>200</v>
      </c>
      <c r="D118" s="50">
        <v>149000</v>
      </c>
      <c r="E118" s="36"/>
    </row>
    <row r="119" spans="1:5" ht="32.25" customHeight="1">
      <c r="A119" s="366" t="s">
        <v>486</v>
      </c>
      <c r="B119" s="25" t="s">
        <v>487</v>
      </c>
      <c r="C119" s="367"/>
      <c r="D119" s="368">
        <f>D120</f>
        <v>20000</v>
      </c>
      <c r="E119" s="36"/>
    </row>
    <row r="120" spans="1:5" ht="84.75" customHeight="1">
      <c r="A120" s="169" t="s">
        <v>488</v>
      </c>
      <c r="B120" s="150" t="s">
        <v>489</v>
      </c>
      <c r="C120" s="49"/>
      <c r="D120" s="50">
        <f>D121</f>
        <v>20000</v>
      </c>
      <c r="E120" s="36"/>
    </row>
    <row r="121" spans="1:5" ht="89.25" customHeight="1">
      <c r="A121" s="369" t="s">
        <v>490</v>
      </c>
      <c r="B121" s="150" t="s">
        <v>491</v>
      </c>
      <c r="C121" s="49"/>
      <c r="D121" s="50">
        <f>D122</f>
        <v>20000</v>
      </c>
      <c r="E121" s="36"/>
    </row>
    <row r="122" spans="1:5" ht="41.25" customHeight="1">
      <c r="A122" s="174" t="s">
        <v>66</v>
      </c>
      <c r="B122" s="219"/>
      <c r="C122" s="49">
        <v>200</v>
      </c>
      <c r="D122" s="50">
        <v>20000</v>
      </c>
      <c r="E122" s="36"/>
    </row>
    <row r="123" spans="1:5" ht="62.25" customHeight="1">
      <c r="A123" s="217" t="s">
        <v>498</v>
      </c>
      <c r="B123" s="25" t="s">
        <v>496</v>
      </c>
      <c r="C123" s="49"/>
      <c r="D123" s="50">
        <f>D124</f>
        <v>1000</v>
      </c>
      <c r="E123" s="36"/>
    </row>
    <row r="124" spans="1:5" ht="57.75" customHeight="1">
      <c r="A124" s="174" t="s">
        <v>499</v>
      </c>
      <c r="B124" s="150" t="s">
        <v>495</v>
      </c>
      <c r="C124" s="49"/>
      <c r="D124" s="50">
        <f>D126</f>
        <v>1000</v>
      </c>
      <c r="E124" s="36"/>
    </row>
    <row r="125" spans="1:5" ht="57.75" customHeight="1">
      <c r="A125" s="174" t="s">
        <v>502</v>
      </c>
      <c r="B125" s="150" t="s">
        <v>501</v>
      </c>
      <c r="C125" s="49"/>
      <c r="D125" s="50">
        <f>D126</f>
        <v>1000</v>
      </c>
      <c r="E125" s="36"/>
    </row>
    <row r="126" spans="1:5" ht="74.25" customHeight="1">
      <c r="A126" s="174" t="s">
        <v>500</v>
      </c>
      <c r="B126" s="150" t="s">
        <v>497</v>
      </c>
      <c r="C126" s="49"/>
      <c r="D126" s="50">
        <f>D127</f>
        <v>1000</v>
      </c>
      <c r="E126" s="36"/>
    </row>
    <row r="127" spans="1:5" ht="41.25" customHeight="1">
      <c r="A127" s="174" t="s">
        <v>66</v>
      </c>
      <c r="B127" s="219"/>
      <c r="C127" s="49">
        <v>200</v>
      </c>
      <c r="D127" s="50">
        <v>1000</v>
      </c>
      <c r="E127" s="36"/>
    </row>
    <row r="128" spans="1:5" ht="63.75" customHeight="1">
      <c r="A128" s="175" t="s">
        <v>79</v>
      </c>
      <c r="B128" s="25" t="s">
        <v>229</v>
      </c>
      <c r="C128" s="44"/>
      <c r="D128" s="35">
        <f>D137+D147+D149+D151+D153+D155+D145+D129+D159+D132+D143+D141+D161+D157+D135</f>
        <v>6972411.4600000009</v>
      </c>
      <c r="E128" s="36"/>
    </row>
    <row r="129" spans="1:5" ht="97.5" customHeight="1">
      <c r="A129" s="183" t="s">
        <v>239</v>
      </c>
      <c r="B129" s="159" t="s">
        <v>241</v>
      </c>
      <c r="C129" s="163"/>
      <c r="D129" s="56">
        <f>D130+D131</f>
        <v>59411</v>
      </c>
      <c r="E129" s="36"/>
    </row>
    <row r="130" spans="1:5" ht="35.25" customHeight="1">
      <c r="A130" s="174" t="s">
        <v>82</v>
      </c>
      <c r="B130" s="159"/>
      <c r="C130" s="164" t="s">
        <v>240</v>
      </c>
      <c r="D130" s="165">
        <v>45701</v>
      </c>
      <c r="E130" s="36"/>
    </row>
    <row r="131" spans="1:5" ht="21.75" customHeight="1">
      <c r="A131" s="174" t="s">
        <v>66</v>
      </c>
      <c r="B131" s="215"/>
      <c r="C131" s="164" t="s">
        <v>156</v>
      </c>
      <c r="D131" s="165">
        <v>13710</v>
      </c>
      <c r="E131" s="36"/>
    </row>
    <row r="132" spans="1:5" ht="91.5" customHeight="1">
      <c r="A132" s="169" t="s">
        <v>270</v>
      </c>
      <c r="B132" s="206" t="s">
        <v>269</v>
      </c>
      <c r="C132" s="164"/>
      <c r="D132" s="165">
        <f>D133+D134</f>
        <v>238636</v>
      </c>
      <c r="E132" s="36"/>
    </row>
    <row r="133" spans="1:5" ht="96.75" customHeight="1">
      <c r="A133" s="245" t="s">
        <v>271</v>
      </c>
      <c r="B133" s="206"/>
      <c r="C133" s="164" t="s">
        <v>240</v>
      </c>
      <c r="D133" s="165">
        <v>238636</v>
      </c>
      <c r="E133" s="36"/>
    </row>
    <row r="134" spans="1:5" ht="53.25" customHeight="1">
      <c r="A134" s="210" t="s">
        <v>66</v>
      </c>
      <c r="B134" s="206"/>
      <c r="C134" s="164" t="s">
        <v>156</v>
      </c>
      <c r="D134" s="165">
        <v>0</v>
      </c>
      <c r="E134" s="36"/>
    </row>
    <row r="135" spans="1:5" ht="41.25" customHeight="1">
      <c r="A135" s="82" t="s">
        <v>80</v>
      </c>
      <c r="B135" s="259" t="s">
        <v>230</v>
      </c>
      <c r="C135" s="44"/>
      <c r="D135" s="35">
        <f>D136</f>
        <v>872340</v>
      </c>
      <c r="E135" s="36"/>
    </row>
    <row r="136" spans="1:5" ht="96" customHeight="1">
      <c r="A136" s="174" t="s">
        <v>82</v>
      </c>
      <c r="B136" s="39"/>
      <c r="C136" s="49">
        <v>100</v>
      </c>
      <c r="D136" s="46">
        <v>872340</v>
      </c>
      <c r="E136" s="38"/>
    </row>
    <row r="137" spans="1:5" ht="53.25" customHeight="1">
      <c r="A137" s="82" t="s">
        <v>81</v>
      </c>
      <c r="B137" s="5" t="s">
        <v>231</v>
      </c>
      <c r="C137" s="44"/>
      <c r="D137" s="35">
        <f>D138+D139+D140</f>
        <v>4647216.4700000007</v>
      </c>
      <c r="E137" s="36"/>
    </row>
    <row r="138" spans="1:5" ht="48" customHeight="1">
      <c r="A138" s="174" t="s">
        <v>82</v>
      </c>
      <c r="B138" s="39"/>
      <c r="C138" s="49">
        <v>100</v>
      </c>
      <c r="D138" s="46">
        <v>3767380.47</v>
      </c>
      <c r="E138" s="36"/>
    </row>
    <row r="139" spans="1:5" ht="84" customHeight="1">
      <c r="A139" s="174" t="s">
        <v>66</v>
      </c>
      <c r="B139" s="23"/>
      <c r="C139" s="49">
        <v>200</v>
      </c>
      <c r="D139" s="46">
        <v>839163</v>
      </c>
      <c r="E139" s="36"/>
    </row>
    <row r="140" spans="1:5" s="31" customFormat="1" ht="21.75" customHeight="1">
      <c r="A140" s="174" t="s">
        <v>67</v>
      </c>
      <c r="B140" s="39"/>
      <c r="C140" s="49">
        <v>800</v>
      </c>
      <c r="D140" s="46">
        <v>40673</v>
      </c>
      <c r="E140" s="36"/>
    </row>
    <row r="141" spans="1:5" s="31" customFormat="1" ht="52.5" customHeight="1">
      <c r="A141" s="203" t="s">
        <v>360</v>
      </c>
      <c r="B141" s="181" t="s">
        <v>359</v>
      </c>
      <c r="C141" s="249"/>
      <c r="D141" s="248">
        <f>D142</f>
        <v>506000</v>
      </c>
      <c r="E141" s="43"/>
    </row>
    <row r="142" spans="1:5" s="31" customFormat="1" ht="48.75" customHeight="1">
      <c r="A142" s="203" t="s">
        <v>66</v>
      </c>
      <c r="B142" s="170"/>
      <c r="C142" s="249">
        <v>200</v>
      </c>
      <c r="D142" s="248">
        <v>506000</v>
      </c>
      <c r="E142" s="43"/>
    </row>
    <row r="143" spans="1:5" s="31" customFormat="1" ht="121.5" customHeight="1">
      <c r="A143" s="169" t="s">
        <v>480</v>
      </c>
      <c r="B143" s="246" t="s">
        <v>232</v>
      </c>
      <c r="C143" s="34"/>
      <c r="D143" s="35">
        <f>D144</f>
        <v>80672</v>
      </c>
      <c r="E143" s="38"/>
    </row>
    <row r="144" spans="1:5" s="31" customFormat="1" ht="33.75" customHeight="1">
      <c r="A144" s="170" t="s">
        <v>65</v>
      </c>
      <c r="B144" s="39"/>
      <c r="C144" s="40">
        <v>500</v>
      </c>
      <c r="D144" s="35">
        <v>80672</v>
      </c>
      <c r="E144" s="43"/>
    </row>
    <row r="145" spans="1:5" s="31" customFormat="1" ht="60.75" customHeight="1">
      <c r="A145" s="169" t="s">
        <v>89</v>
      </c>
      <c r="B145" s="5" t="s">
        <v>233</v>
      </c>
      <c r="C145" s="40"/>
      <c r="D145" s="46">
        <f>D146</f>
        <v>200000</v>
      </c>
      <c r="E145" s="43"/>
    </row>
    <row r="146" spans="1:5" s="31" customFormat="1" ht="39.75" customHeight="1">
      <c r="A146" s="170" t="s">
        <v>67</v>
      </c>
      <c r="B146" s="39"/>
      <c r="C146" s="40">
        <v>800</v>
      </c>
      <c r="D146" s="50">
        <v>200000</v>
      </c>
      <c r="E146" s="43"/>
    </row>
    <row r="147" spans="1:5" s="31" customFormat="1" ht="84" customHeight="1">
      <c r="A147" s="169" t="s">
        <v>484</v>
      </c>
      <c r="B147" s="5" t="s">
        <v>234</v>
      </c>
      <c r="C147" s="41"/>
      <c r="D147" s="35">
        <f>D148</f>
        <v>68355.87</v>
      </c>
      <c r="E147" s="43"/>
    </row>
    <row r="148" spans="1:5" s="31" customFormat="1" ht="36.75" customHeight="1">
      <c r="A148" s="170" t="s">
        <v>65</v>
      </c>
      <c r="B148" s="39"/>
      <c r="C148" s="40">
        <v>500</v>
      </c>
      <c r="D148" s="42">
        <v>68355.87</v>
      </c>
      <c r="E148" s="43"/>
    </row>
    <row r="149" spans="1:5" s="31" customFormat="1" ht="78" customHeight="1">
      <c r="A149" s="169" t="s">
        <v>481</v>
      </c>
      <c r="B149" s="5" t="s">
        <v>235</v>
      </c>
      <c r="C149" s="34"/>
      <c r="D149" s="35">
        <f>D150</f>
        <v>57587</v>
      </c>
      <c r="E149" s="38"/>
    </row>
    <row r="150" spans="1:5" s="31" customFormat="1" ht="27" customHeight="1">
      <c r="A150" s="170" t="s">
        <v>65</v>
      </c>
      <c r="B150" s="39"/>
      <c r="C150" s="40">
        <v>500</v>
      </c>
      <c r="D150" s="42">
        <v>57587</v>
      </c>
      <c r="E150" s="38"/>
    </row>
    <row r="151" spans="1:5" s="31" customFormat="1" ht="68.25" customHeight="1">
      <c r="A151" s="169" t="s">
        <v>482</v>
      </c>
      <c r="B151" s="5" t="s">
        <v>236</v>
      </c>
      <c r="C151" s="34"/>
      <c r="D151" s="42">
        <f>D152</f>
        <v>113188</v>
      </c>
      <c r="E151" s="38"/>
    </row>
    <row r="152" spans="1:5" s="31" customFormat="1" ht="25.5" customHeight="1">
      <c r="A152" s="170" t="s">
        <v>65</v>
      </c>
      <c r="B152" s="39"/>
      <c r="C152" s="40">
        <v>500</v>
      </c>
      <c r="D152" s="42">
        <v>113188</v>
      </c>
      <c r="E152" s="64"/>
    </row>
    <row r="153" spans="1:5" s="31" customFormat="1" ht="87.75" customHeight="1">
      <c r="A153" s="169" t="s">
        <v>483</v>
      </c>
      <c r="B153" s="5" t="s">
        <v>238</v>
      </c>
      <c r="C153" s="34"/>
      <c r="D153" s="35">
        <f>D154</f>
        <v>15886</v>
      </c>
      <c r="E153" s="64"/>
    </row>
    <row r="154" spans="1:5" s="31" customFormat="1" ht="33" customHeight="1">
      <c r="A154" s="170" t="s">
        <v>65</v>
      </c>
      <c r="B154" s="39"/>
      <c r="C154" s="40">
        <v>500</v>
      </c>
      <c r="D154" s="42">
        <v>15886</v>
      </c>
      <c r="E154" s="64"/>
    </row>
    <row r="155" spans="1:5" s="31" customFormat="1" ht="72.75" customHeight="1">
      <c r="A155" s="183" t="s">
        <v>485</v>
      </c>
      <c r="B155" s="54" t="s">
        <v>237</v>
      </c>
      <c r="C155" s="55"/>
      <c r="D155" s="56">
        <f>D156</f>
        <v>11915</v>
      </c>
      <c r="E155" s="64"/>
    </row>
    <row r="156" spans="1:5" s="31" customFormat="1" ht="33" customHeight="1">
      <c r="A156" s="170" t="s">
        <v>65</v>
      </c>
      <c r="B156" s="39"/>
      <c r="C156" s="132">
        <v>500</v>
      </c>
      <c r="D156" s="42">
        <v>11915</v>
      </c>
      <c r="E156" s="64"/>
    </row>
    <row r="157" spans="1:5" s="31" customFormat="1" ht="56.25" customHeight="1">
      <c r="A157" s="177" t="s">
        <v>407</v>
      </c>
      <c r="B157" s="258" t="s">
        <v>382</v>
      </c>
      <c r="C157" s="163"/>
      <c r="D157" s="56">
        <f>D158</f>
        <v>30423.119999999999</v>
      </c>
      <c r="E157" s="64"/>
    </row>
    <row r="158" spans="1:5" s="31" customFormat="1" ht="33" customHeight="1">
      <c r="A158" s="170" t="s">
        <v>65</v>
      </c>
      <c r="B158" s="258"/>
      <c r="C158" s="164" t="s">
        <v>303</v>
      </c>
      <c r="D158" s="56">
        <v>30423.119999999999</v>
      </c>
      <c r="E158" s="64"/>
    </row>
    <row r="159" spans="1:5" s="31" customFormat="1" ht="88.5" customHeight="1">
      <c r="A159" s="177" t="s">
        <v>478</v>
      </c>
      <c r="B159" s="159" t="s">
        <v>302</v>
      </c>
      <c r="C159" s="163"/>
      <c r="D159" s="56">
        <f>D160</f>
        <v>68261</v>
      </c>
      <c r="E159" s="64"/>
    </row>
    <row r="160" spans="1:5" s="31" customFormat="1" ht="18.75" customHeight="1">
      <c r="A160" s="170" t="s">
        <v>65</v>
      </c>
      <c r="B160" s="159"/>
      <c r="C160" s="164" t="s">
        <v>303</v>
      </c>
      <c r="D160" s="56">
        <v>68261</v>
      </c>
      <c r="E160" s="64"/>
    </row>
    <row r="161" spans="1:5" s="31" customFormat="1" ht="54.75" customHeight="1">
      <c r="A161" s="177" t="s">
        <v>479</v>
      </c>
      <c r="B161" s="258" t="s">
        <v>381</v>
      </c>
      <c r="C161" s="163"/>
      <c r="D161" s="56">
        <f>D162</f>
        <v>2520</v>
      </c>
      <c r="E161" s="64"/>
    </row>
    <row r="162" spans="1:5" s="31" customFormat="1" ht="16.5" customHeight="1">
      <c r="A162" s="170" t="s">
        <v>65</v>
      </c>
      <c r="B162" s="258"/>
      <c r="C162" s="164" t="s">
        <v>303</v>
      </c>
      <c r="D162" s="56">
        <v>2520</v>
      </c>
      <c r="E162" s="43"/>
    </row>
    <row r="163" spans="1:5" s="31" customFormat="1" ht="22.5" customHeight="1">
      <c r="A163" s="27" t="s">
        <v>83</v>
      </c>
      <c r="B163" s="57"/>
      <c r="C163" s="58"/>
      <c r="D163" s="59">
        <f>D12+D25+D30+D37+D48+D60+D74+D82+D128+D99+D111+D115+D119+D123</f>
        <v>33323331</v>
      </c>
      <c r="E163" s="43"/>
    </row>
    <row r="164" spans="1:5" s="31" customFormat="1" ht="16.5" customHeight="1">
      <c r="A164" s="60"/>
      <c r="B164" s="61"/>
      <c r="C164" s="61"/>
      <c r="D164" s="125"/>
      <c r="E164" s="43"/>
    </row>
    <row r="165" spans="1:5" s="31" customFormat="1" ht="16.5" customHeight="1">
      <c r="A165" s="60"/>
      <c r="B165" s="61"/>
      <c r="C165" s="61"/>
      <c r="D165" s="125"/>
      <c r="E165" s="43"/>
    </row>
    <row r="166" spans="1:5" s="31" customFormat="1" ht="66" customHeight="1">
      <c r="A166" s="62"/>
      <c r="B166" s="60"/>
      <c r="C166" s="61"/>
      <c r="D166" s="126"/>
      <c r="E166" s="43"/>
    </row>
    <row r="167" spans="1:5" s="31" customFormat="1" ht="20.25" customHeight="1">
      <c r="A167" s="62"/>
      <c r="B167" s="60"/>
      <c r="C167" s="63"/>
      <c r="D167" s="125"/>
      <c r="E167" s="43"/>
    </row>
    <row r="168" spans="1:5" s="31" customFormat="1">
      <c r="A168" s="60"/>
      <c r="B168" s="60"/>
      <c r="C168" s="63"/>
      <c r="D168" s="125"/>
      <c r="E168" s="43"/>
    </row>
    <row r="169" spans="1:5" s="31" customFormat="1">
      <c r="A169" s="62"/>
      <c r="B169" s="60"/>
      <c r="C169" s="63"/>
      <c r="D169" s="125"/>
      <c r="E169" s="43"/>
    </row>
    <row r="170" spans="1:5" s="31" customFormat="1">
      <c r="A170" s="60"/>
      <c r="B170" s="60"/>
      <c r="C170" s="63"/>
      <c r="D170" s="125"/>
      <c r="E170" s="43"/>
    </row>
    <row r="171" spans="1:5" s="31" customFormat="1">
      <c r="A171" s="62"/>
      <c r="B171" s="60"/>
      <c r="C171" s="63"/>
      <c r="D171" s="125"/>
      <c r="E171" s="43"/>
    </row>
    <row r="172" spans="1:5" s="31" customFormat="1">
      <c r="A172" s="60"/>
      <c r="B172" s="60"/>
      <c r="C172" s="63"/>
      <c r="D172" s="125"/>
      <c r="E172" s="43"/>
    </row>
    <row r="173" spans="1:5" s="31" customFormat="1">
      <c r="A173" s="62"/>
      <c r="B173" s="60"/>
      <c r="C173" s="63"/>
      <c r="D173" s="125"/>
      <c r="E173" s="43"/>
    </row>
    <row r="174" spans="1:5" s="31" customFormat="1">
      <c r="A174" s="60"/>
      <c r="B174" s="60"/>
      <c r="C174" s="61"/>
      <c r="D174" s="125"/>
      <c r="E174" s="43"/>
    </row>
    <row r="175" spans="1:5" s="31" customFormat="1" ht="27.75" customHeight="1">
      <c r="A175" s="62"/>
      <c r="B175" s="60"/>
      <c r="C175" s="63"/>
      <c r="D175" s="126"/>
      <c r="E175" s="43"/>
    </row>
    <row r="176" spans="1:5" s="31" customFormat="1">
      <c r="A176" s="62"/>
      <c r="B176" s="60"/>
      <c r="C176" s="63"/>
      <c r="D176" s="126"/>
      <c r="E176" s="43"/>
    </row>
    <row r="177" spans="1:5" s="31" customFormat="1">
      <c r="A177" s="60"/>
      <c r="B177" s="60"/>
      <c r="C177" s="63"/>
      <c r="D177" s="126"/>
      <c r="E177" s="43"/>
    </row>
    <row r="178" spans="1:5" s="31" customFormat="1">
      <c r="A178" s="65"/>
      <c r="B178" s="60"/>
      <c r="C178" s="63"/>
      <c r="D178" s="125"/>
      <c r="E178" s="43"/>
    </row>
    <row r="179" spans="1:5" s="31" customFormat="1" ht="56.25" customHeight="1">
      <c r="A179" s="65"/>
      <c r="B179" s="60"/>
      <c r="C179" s="66"/>
      <c r="D179" s="125"/>
      <c r="E179" s="43"/>
    </row>
    <row r="180" spans="1:5" s="31" customFormat="1" ht="20.25" customHeight="1">
      <c r="A180" s="62"/>
      <c r="B180" s="66"/>
      <c r="C180" s="66"/>
      <c r="D180" s="126"/>
      <c r="E180" s="43"/>
    </row>
    <row r="181" spans="1:5" s="31" customFormat="1">
      <c r="A181" s="67"/>
      <c r="B181" s="61"/>
      <c r="C181" s="68"/>
      <c r="D181" s="126"/>
      <c r="E181" s="43"/>
    </row>
    <row r="182" spans="1:5" s="31" customFormat="1">
      <c r="A182" s="67"/>
      <c r="B182" s="61"/>
      <c r="C182" s="61"/>
      <c r="D182" s="125"/>
      <c r="E182" s="43"/>
    </row>
    <row r="183" spans="1:5" s="31" customFormat="1" ht="66" customHeight="1">
      <c r="A183" s="70"/>
      <c r="B183" s="61"/>
      <c r="C183" s="61"/>
      <c r="D183" s="125"/>
      <c r="E183" s="43"/>
    </row>
    <row r="184" spans="1:5" s="31" customFormat="1">
      <c r="A184" s="70"/>
      <c r="B184" s="61"/>
      <c r="C184" s="66"/>
      <c r="D184" s="125"/>
      <c r="E184" s="43"/>
    </row>
    <row r="185" spans="1:5" s="31" customFormat="1" ht="20.25" customHeight="1">
      <c r="A185" s="62"/>
      <c r="B185" s="66"/>
      <c r="C185" s="66"/>
      <c r="D185" s="126"/>
      <c r="E185" s="43"/>
    </row>
    <row r="186" spans="1:5" s="31" customFormat="1" ht="20.25" customHeight="1">
      <c r="A186" s="67"/>
      <c r="B186" s="61"/>
      <c r="C186" s="68"/>
      <c r="D186" s="126"/>
      <c r="E186" s="43"/>
    </row>
    <row r="187" spans="1:5" s="31" customFormat="1" ht="16.5" customHeight="1">
      <c r="A187" s="67"/>
      <c r="B187" s="61"/>
      <c r="C187" s="61"/>
      <c r="D187" s="125"/>
      <c r="E187" s="43"/>
    </row>
    <row r="188" spans="1:5" s="31" customFormat="1" ht="67.5" customHeight="1">
      <c r="A188" s="65"/>
      <c r="B188" s="61"/>
      <c r="C188" s="61"/>
      <c r="D188" s="125"/>
      <c r="E188" s="43"/>
    </row>
    <row r="189" spans="1:5" s="31" customFormat="1" ht="20.25" customHeight="1">
      <c r="A189" s="65"/>
      <c r="B189" s="61"/>
      <c r="C189" s="66"/>
      <c r="D189" s="125"/>
      <c r="E189" s="43"/>
    </row>
    <row r="190" spans="1:5" s="31" customFormat="1" ht="28.5" customHeight="1">
      <c r="A190" s="62"/>
      <c r="B190" s="61"/>
      <c r="C190" s="66"/>
      <c r="D190" s="126"/>
      <c r="E190" s="43"/>
    </row>
    <row r="191" spans="1:5" s="31" customFormat="1" ht="26.25" customHeight="1">
      <c r="A191" s="62"/>
      <c r="B191" s="61"/>
      <c r="C191" s="66"/>
      <c r="D191" s="125"/>
      <c r="E191" s="43"/>
    </row>
    <row r="192" spans="1:5" s="31" customFormat="1" ht="16.5" customHeight="1">
      <c r="A192" s="60"/>
      <c r="B192" s="61"/>
      <c r="C192" s="66"/>
      <c r="D192" s="125"/>
      <c r="E192" s="43"/>
    </row>
    <row r="193" spans="1:5" s="31" customFormat="1" ht="16.5" customHeight="1">
      <c r="A193" s="62"/>
      <c r="B193" s="61"/>
      <c r="C193" s="66"/>
      <c r="D193" s="125"/>
      <c r="E193" s="43"/>
    </row>
    <row r="194" spans="1:5" s="31" customFormat="1" ht="21.75" customHeight="1">
      <c r="A194" s="60"/>
      <c r="B194" s="61"/>
      <c r="C194" s="66"/>
      <c r="D194" s="125"/>
      <c r="E194" s="72"/>
    </row>
    <row r="195" spans="1:5" s="31" customFormat="1" ht="20.25" customHeight="1">
      <c r="A195" s="62"/>
      <c r="B195" s="61"/>
      <c r="C195" s="66"/>
      <c r="D195" s="125"/>
    </row>
    <row r="196" spans="1:5" s="31" customFormat="1">
      <c r="A196" s="60"/>
      <c r="B196" s="61"/>
      <c r="C196" s="66"/>
      <c r="D196" s="125"/>
    </row>
    <row r="197" spans="1:5" s="29" customFormat="1">
      <c r="A197" s="60"/>
      <c r="B197" s="61"/>
      <c r="C197" s="66"/>
      <c r="D197" s="125"/>
    </row>
    <row r="198" spans="1:5" s="29" customFormat="1">
      <c r="A198" s="62"/>
      <c r="B198" s="61"/>
      <c r="C198" s="66"/>
      <c r="D198" s="125"/>
    </row>
    <row r="199" spans="1:5" s="29" customFormat="1">
      <c r="A199" s="62"/>
      <c r="B199" s="61"/>
      <c r="C199" s="66"/>
      <c r="D199" s="126"/>
    </row>
    <row r="200" spans="1:5" s="29" customFormat="1">
      <c r="A200" s="67"/>
      <c r="B200" s="61"/>
      <c r="C200" s="61"/>
      <c r="D200" s="125"/>
    </row>
    <row r="201" spans="1:5" s="29" customFormat="1">
      <c r="A201" s="67"/>
      <c r="B201" s="61"/>
      <c r="C201" s="61"/>
      <c r="D201" s="125"/>
    </row>
    <row r="202" spans="1:5" s="29" customFormat="1">
      <c r="A202" s="60"/>
      <c r="B202" s="61"/>
      <c r="C202" s="61"/>
      <c r="D202" s="125"/>
    </row>
    <row r="203" spans="1:5" s="29" customFormat="1">
      <c r="A203" s="60"/>
      <c r="B203" s="61"/>
      <c r="C203" s="66"/>
      <c r="D203" s="125"/>
    </row>
    <row r="204" spans="1:5" s="29" customFormat="1">
      <c r="A204" s="67"/>
      <c r="B204" s="61"/>
      <c r="C204" s="66"/>
      <c r="D204" s="125"/>
    </row>
    <row r="205" spans="1:5" s="29" customFormat="1">
      <c r="A205" s="70"/>
      <c r="B205" s="61"/>
      <c r="C205" s="61"/>
      <c r="D205" s="127"/>
    </row>
    <row r="206" spans="1:5" s="29" customFormat="1">
      <c r="A206" s="70"/>
      <c r="B206" s="61"/>
      <c r="C206" s="66"/>
      <c r="D206" s="127"/>
    </row>
    <row r="207" spans="1:5" s="29" customFormat="1">
      <c r="A207" s="62"/>
      <c r="B207" s="66"/>
      <c r="C207" s="66"/>
      <c r="D207" s="126"/>
    </row>
    <row r="208" spans="1:5" s="29" customFormat="1">
      <c r="A208" s="67"/>
      <c r="B208" s="61"/>
      <c r="C208" s="68"/>
      <c r="D208" s="126"/>
    </row>
    <row r="209" spans="1:4" s="29" customFormat="1">
      <c r="A209" s="67"/>
      <c r="B209" s="61"/>
      <c r="C209" s="61"/>
      <c r="D209" s="125"/>
    </row>
    <row r="210" spans="1:4" s="29" customFormat="1">
      <c r="A210" s="65"/>
      <c r="B210" s="60"/>
      <c r="C210" s="61"/>
      <c r="D210" s="127"/>
    </row>
    <row r="211" spans="1:4" s="29" customFormat="1">
      <c r="A211" s="65"/>
      <c r="B211" s="60"/>
      <c r="C211" s="66"/>
      <c r="D211" s="127"/>
    </row>
    <row r="212" spans="1:4" s="29" customFormat="1">
      <c r="A212" s="60"/>
      <c r="B212" s="60"/>
      <c r="C212" s="66"/>
      <c r="D212" s="125"/>
    </row>
    <row r="213" spans="1:4" s="29" customFormat="1">
      <c r="A213" s="60"/>
      <c r="B213" s="60"/>
      <c r="C213" s="66"/>
      <c r="D213" s="125"/>
    </row>
    <row r="214" spans="1:4" s="29" customFormat="1">
      <c r="A214" s="71"/>
      <c r="B214" s="71"/>
      <c r="C214" s="61"/>
      <c r="D214" s="128"/>
    </row>
    <row r="215" spans="1:4" s="29" customFormat="1">
      <c r="A215" s="28"/>
      <c r="B215" s="31"/>
      <c r="C215" s="73"/>
      <c r="D215" s="129"/>
    </row>
    <row r="216" spans="1:4" s="29" customFormat="1">
      <c r="A216" s="31"/>
      <c r="B216" s="31"/>
      <c r="C216" s="31"/>
      <c r="D216" s="129"/>
    </row>
    <row r="217" spans="1:4" s="29" customFormat="1">
      <c r="C217" s="31"/>
      <c r="D217" s="130"/>
    </row>
    <row r="218" spans="1:4" s="29" customFormat="1">
      <c r="D218" s="130"/>
    </row>
    <row r="219" spans="1:4" s="29" customFormat="1">
      <c r="D219" s="130"/>
    </row>
    <row r="220" spans="1:4" s="29" customFormat="1">
      <c r="D220" s="130"/>
    </row>
    <row r="221" spans="1:4" s="29" customFormat="1">
      <c r="D221" s="130"/>
    </row>
    <row r="222" spans="1:4" s="29" customFormat="1">
      <c r="D222" s="130"/>
    </row>
    <row r="223" spans="1:4" s="29" customFormat="1">
      <c r="D223" s="130"/>
    </row>
    <row r="224" spans="1:4" s="29" customFormat="1">
      <c r="D224" s="130"/>
    </row>
    <row r="225" spans="4:4" s="29" customFormat="1">
      <c r="D225" s="130"/>
    </row>
    <row r="226" spans="4:4" s="29" customFormat="1">
      <c r="D226" s="130"/>
    </row>
    <row r="227" spans="4:4" s="29" customFormat="1">
      <c r="D227" s="130"/>
    </row>
    <row r="228" spans="4:4" s="29" customFormat="1">
      <c r="D228" s="130"/>
    </row>
    <row r="229" spans="4:4" s="29" customFormat="1">
      <c r="D229" s="130"/>
    </row>
    <row r="230" spans="4:4" s="29" customFormat="1">
      <c r="D230" s="130"/>
    </row>
    <row r="231" spans="4:4" s="29" customFormat="1">
      <c r="D231" s="130"/>
    </row>
    <row r="232" spans="4:4" s="29" customFormat="1">
      <c r="D232" s="130"/>
    </row>
    <row r="233" spans="4:4" s="29" customFormat="1">
      <c r="D233" s="130"/>
    </row>
    <row r="234" spans="4:4" s="29" customFormat="1">
      <c r="D234" s="130"/>
    </row>
    <row r="235" spans="4:4" s="29" customFormat="1">
      <c r="D235" s="130"/>
    </row>
    <row r="236" spans="4:4" s="29" customFormat="1">
      <c r="D236" s="130"/>
    </row>
    <row r="237" spans="4:4" s="29" customFormat="1">
      <c r="D237" s="130"/>
    </row>
    <row r="238" spans="4:4" s="29" customFormat="1">
      <c r="D238" s="130"/>
    </row>
    <row r="239" spans="4:4" s="29" customFormat="1">
      <c r="D239" s="130"/>
    </row>
    <row r="240" spans="4:4" s="29" customFormat="1">
      <c r="D240" s="130"/>
    </row>
    <row r="241" spans="4:4" s="29" customFormat="1">
      <c r="D241" s="130"/>
    </row>
    <row r="242" spans="4:4" s="29" customFormat="1">
      <c r="D242" s="130"/>
    </row>
    <row r="243" spans="4:4" s="29" customFormat="1">
      <c r="D243" s="130"/>
    </row>
    <row r="244" spans="4:4" s="29" customFormat="1">
      <c r="D244" s="130"/>
    </row>
    <row r="245" spans="4:4" s="29" customFormat="1">
      <c r="D245" s="130"/>
    </row>
    <row r="246" spans="4:4" s="29" customFormat="1">
      <c r="D246" s="130"/>
    </row>
    <row r="247" spans="4:4" s="29" customFormat="1">
      <c r="D247" s="130"/>
    </row>
    <row r="248" spans="4:4" s="29" customFormat="1">
      <c r="D248" s="130"/>
    </row>
    <row r="249" spans="4:4" s="29" customFormat="1">
      <c r="D249" s="130"/>
    </row>
    <row r="250" spans="4:4" s="29" customFormat="1">
      <c r="D250" s="130"/>
    </row>
    <row r="251" spans="4:4" s="29" customFormat="1">
      <c r="D251" s="130"/>
    </row>
    <row r="252" spans="4:4" s="29" customFormat="1">
      <c r="D252" s="130"/>
    </row>
    <row r="253" spans="4:4" s="29" customFormat="1">
      <c r="D253" s="130"/>
    </row>
    <row r="254" spans="4:4" s="29" customFormat="1">
      <c r="D254" s="130"/>
    </row>
    <row r="255" spans="4:4" s="29" customFormat="1">
      <c r="D255" s="130"/>
    </row>
    <row r="256" spans="4:4" s="29" customFormat="1">
      <c r="D256" s="130"/>
    </row>
    <row r="257" spans="4:4" s="29" customFormat="1">
      <c r="D257" s="130"/>
    </row>
    <row r="258" spans="4:4" s="29" customFormat="1">
      <c r="D258" s="130"/>
    </row>
    <row r="259" spans="4:4" s="29" customFormat="1">
      <c r="D259" s="130"/>
    </row>
    <row r="260" spans="4:4" s="29" customFormat="1">
      <c r="D260" s="130"/>
    </row>
    <row r="261" spans="4:4" s="29" customFormat="1">
      <c r="D261" s="130"/>
    </row>
    <row r="262" spans="4:4" s="29" customFormat="1">
      <c r="D262" s="130"/>
    </row>
    <row r="263" spans="4:4" s="29" customFormat="1">
      <c r="D263" s="130"/>
    </row>
    <row r="264" spans="4:4" s="29" customFormat="1">
      <c r="D264" s="130"/>
    </row>
    <row r="265" spans="4:4" s="29" customFormat="1">
      <c r="D265" s="130"/>
    </row>
    <row r="266" spans="4:4" s="29" customFormat="1">
      <c r="D266" s="130"/>
    </row>
    <row r="267" spans="4:4" s="29" customFormat="1">
      <c r="D267" s="130"/>
    </row>
    <row r="268" spans="4:4" s="29" customFormat="1">
      <c r="D268" s="130"/>
    </row>
    <row r="269" spans="4:4" s="29" customFormat="1">
      <c r="D269" s="130"/>
    </row>
    <row r="270" spans="4:4" s="29" customFormat="1">
      <c r="D270" s="130"/>
    </row>
    <row r="271" spans="4:4" s="29" customFormat="1">
      <c r="D271" s="130"/>
    </row>
    <row r="272" spans="4:4" s="29" customFormat="1">
      <c r="D272" s="130"/>
    </row>
    <row r="273" spans="4:4" s="29" customFormat="1">
      <c r="D273" s="130"/>
    </row>
    <row r="274" spans="4:4" s="29" customFormat="1">
      <c r="D274" s="130"/>
    </row>
    <row r="275" spans="4:4" s="29" customFormat="1">
      <c r="D275" s="130"/>
    </row>
    <row r="276" spans="4:4" s="29" customFormat="1">
      <c r="D276" s="130"/>
    </row>
    <row r="277" spans="4:4" s="29" customFormat="1">
      <c r="D277" s="130"/>
    </row>
    <row r="278" spans="4:4" s="29" customFormat="1">
      <c r="D278" s="130"/>
    </row>
    <row r="279" spans="4:4" s="29" customFormat="1">
      <c r="D279" s="130"/>
    </row>
    <row r="280" spans="4:4" s="29" customFormat="1">
      <c r="D280" s="130"/>
    </row>
    <row r="281" spans="4:4" s="29" customFormat="1">
      <c r="D281" s="130"/>
    </row>
    <row r="282" spans="4:4" s="29" customFormat="1">
      <c r="D282" s="130"/>
    </row>
    <row r="283" spans="4:4" s="29" customFormat="1">
      <c r="D283" s="130"/>
    </row>
    <row r="284" spans="4:4" s="29" customFormat="1">
      <c r="D284" s="130"/>
    </row>
    <row r="285" spans="4:4" s="29" customFormat="1">
      <c r="D285" s="130"/>
    </row>
    <row r="286" spans="4:4" s="29" customFormat="1">
      <c r="D286" s="130"/>
    </row>
    <row r="287" spans="4:4" s="29" customFormat="1">
      <c r="D287" s="130"/>
    </row>
    <row r="288" spans="4:4" s="29" customFormat="1">
      <c r="D288" s="130"/>
    </row>
    <row r="289" spans="4:4" s="29" customFormat="1">
      <c r="D289" s="130"/>
    </row>
    <row r="290" spans="4:4" s="29" customFormat="1">
      <c r="D290" s="130"/>
    </row>
    <row r="291" spans="4:4" s="29" customFormat="1">
      <c r="D291" s="130"/>
    </row>
    <row r="292" spans="4:4" s="29" customFormat="1">
      <c r="D292" s="130"/>
    </row>
    <row r="293" spans="4:4" s="29" customFormat="1">
      <c r="D293" s="130"/>
    </row>
    <row r="294" spans="4:4" s="29" customFormat="1">
      <c r="D294" s="130"/>
    </row>
    <row r="295" spans="4:4" s="29" customFormat="1">
      <c r="D295" s="130"/>
    </row>
    <row r="296" spans="4:4" s="29" customFormat="1">
      <c r="D296" s="130"/>
    </row>
    <row r="297" spans="4:4" s="29" customFormat="1">
      <c r="D297" s="130"/>
    </row>
    <row r="298" spans="4:4" s="29" customFormat="1">
      <c r="D298" s="130"/>
    </row>
    <row r="299" spans="4:4" s="29" customFormat="1">
      <c r="D299" s="130"/>
    </row>
    <row r="300" spans="4:4" s="29" customFormat="1">
      <c r="D300" s="130"/>
    </row>
    <row r="301" spans="4:4" s="29" customFormat="1">
      <c r="D301" s="130"/>
    </row>
    <row r="302" spans="4:4" s="29" customFormat="1">
      <c r="D302" s="130"/>
    </row>
    <row r="303" spans="4:4" s="29" customFormat="1">
      <c r="D303" s="130"/>
    </row>
    <row r="304" spans="4:4" s="29" customFormat="1">
      <c r="D304" s="130"/>
    </row>
    <row r="305" spans="4:4" s="29" customFormat="1">
      <c r="D305" s="130"/>
    </row>
    <row r="306" spans="4:4" s="29" customFormat="1">
      <c r="D306" s="130"/>
    </row>
    <row r="307" spans="4:4" s="29" customFormat="1">
      <c r="D307" s="130"/>
    </row>
    <row r="308" spans="4:4" s="29" customFormat="1">
      <c r="D308" s="130"/>
    </row>
    <row r="309" spans="4:4" s="29" customFormat="1">
      <c r="D309" s="130"/>
    </row>
    <row r="310" spans="4:4" s="29" customFormat="1">
      <c r="D310" s="130"/>
    </row>
    <row r="311" spans="4:4" s="29" customFormat="1">
      <c r="D311" s="130"/>
    </row>
    <row r="312" spans="4:4" s="29" customFormat="1">
      <c r="D312" s="130"/>
    </row>
    <row r="313" spans="4:4" s="29" customFormat="1">
      <c r="D313" s="130"/>
    </row>
    <row r="314" spans="4:4" s="29" customFormat="1">
      <c r="D314" s="130"/>
    </row>
    <row r="315" spans="4:4" s="29" customFormat="1">
      <c r="D315" s="130"/>
    </row>
    <row r="316" spans="4:4" s="29" customFormat="1">
      <c r="D316" s="130"/>
    </row>
    <row r="317" spans="4:4" s="29" customFormat="1">
      <c r="D317" s="130"/>
    </row>
    <row r="318" spans="4:4" s="29" customFormat="1">
      <c r="D318" s="130"/>
    </row>
    <row r="319" spans="4:4" s="29" customFormat="1">
      <c r="D319" s="130"/>
    </row>
    <row r="320" spans="4:4" s="29" customFormat="1">
      <c r="D320" s="130"/>
    </row>
    <row r="321" spans="4:4" s="29" customFormat="1">
      <c r="D321" s="130"/>
    </row>
    <row r="322" spans="4:4" s="29" customFormat="1">
      <c r="D322" s="130"/>
    </row>
    <row r="323" spans="4:4" s="29" customFormat="1">
      <c r="D323" s="130"/>
    </row>
    <row r="324" spans="4:4" s="29" customFormat="1">
      <c r="D324" s="130"/>
    </row>
    <row r="325" spans="4:4" s="29" customFormat="1">
      <c r="D325" s="130"/>
    </row>
    <row r="326" spans="4:4" s="29" customFormat="1">
      <c r="D326" s="130"/>
    </row>
    <row r="327" spans="4:4" s="29" customFormat="1">
      <c r="D327" s="130"/>
    </row>
    <row r="328" spans="4:4" s="29" customFormat="1">
      <c r="D328" s="130"/>
    </row>
    <row r="329" spans="4:4" s="29" customFormat="1">
      <c r="D329" s="130"/>
    </row>
    <row r="330" spans="4:4" s="29" customFormat="1">
      <c r="D330" s="130"/>
    </row>
    <row r="331" spans="4:4" s="29" customFormat="1">
      <c r="D331" s="130"/>
    </row>
    <row r="332" spans="4:4" s="29" customFormat="1">
      <c r="D332" s="130"/>
    </row>
    <row r="333" spans="4:4" s="29" customFormat="1">
      <c r="D333" s="130"/>
    </row>
    <row r="334" spans="4:4" s="29" customFormat="1">
      <c r="D334" s="130"/>
    </row>
    <row r="335" spans="4:4" s="29" customFormat="1">
      <c r="D335" s="130"/>
    </row>
    <row r="336" spans="4:4" s="29" customFormat="1">
      <c r="D336" s="130"/>
    </row>
    <row r="337" spans="4:4" s="29" customFormat="1">
      <c r="D337" s="130"/>
    </row>
    <row r="338" spans="4:4" s="29" customFormat="1">
      <c r="D338" s="130"/>
    </row>
    <row r="339" spans="4:4" s="29" customFormat="1">
      <c r="D339" s="130"/>
    </row>
    <row r="340" spans="4:4" s="29" customFormat="1">
      <c r="D340" s="130"/>
    </row>
    <row r="341" spans="4:4" s="29" customFormat="1">
      <c r="D341" s="130"/>
    </row>
    <row r="342" spans="4:4" s="29" customFormat="1">
      <c r="D342" s="130"/>
    </row>
    <row r="343" spans="4:4" s="29" customFormat="1">
      <c r="D343" s="130"/>
    </row>
    <row r="344" spans="4:4" s="29" customFormat="1">
      <c r="D344" s="130"/>
    </row>
    <row r="345" spans="4:4" s="29" customFormat="1">
      <c r="D345" s="130"/>
    </row>
    <row r="346" spans="4:4" s="29" customFormat="1">
      <c r="D346" s="130"/>
    </row>
    <row r="347" spans="4:4" s="29" customFormat="1">
      <c r="D347" s="130"/>
    </row>
    <row r="348" spans="4:4" s="29" customFormat="1">
      <c r="D348" s="130"/>
    </row>
    <row r="349" spans="4:4" s="29" customFormat="1">
      <c r="D349" s="130"/>
    </row>
    <row r="350" spans="4:4" s="29" customFormat="1">
      <c r="D350" s="130"/>
    </row>
    <row r="351" spans="4:4" s="29" customFormat="1">
      <c r="D351" s="130"/>
    </row>
    <row r="352" spans="4:4" s="29" customFormat="1">
      <c r="D352" s="130"/>
    </row>
    <row r="353" spans="4:4" s="29" customFormat="1">
      <c r="D353" s="130"/>
    </row>
    <row r="354" spans="4:4" s="29" customFormat="1">
      <c r="D354" s="130"/>
    </row>
    <row r="355" spans="4:4" s="29" customFormat="1">
      <c r="D355" s="130"/>
    </row>
    <row r="356" spans="4:4" s="29" customFormat="1">
      <c r="D356" s="130"/>
    </row>
    <row r="357" spans="4:4" s="29" customFormat="1">
      <c r="D357" s="130"/>
    </row>
    <row r="358" spans="4:4" s="29" customFormat="1">
      <c r="D358" s="130"/>
    </row>
    <row r="359" spans="4:4" s="29" customFormat="1">
      <c r="D359" s="130"/>
    </row>
    <row r="360" spans="4:4" s="29" customFormat="1">
      <c r="D360" s="130"/>
    </row>
    <row r="361" spans="4:4" s="29" customFormat="1">
      <c r="D361" s="130"/>
    </row>
    <row r="362" spans="4:4" s="29" customFormat="1">
      <c r="D362" s="130"/>
    </row>
    <row r="363" spans="4:4" s="29" customFormat="1">
      <c r="D363" s="130"/>
    </row>
    <row r="364" spans="4:4" s="29" customFormat="1">
      <c r="D364" s="130"/>
    </row>
    <row r="365" spans="4:4" s="29" customFormat="1">
      <c r="D365" s="130"/>
    </row>
    <row r="366" spans="4:4" s="29" customFormat="1">
      <c r="D366" s="130"/>
    </row>
    <row r="367" spans="4:4" s="29" customFormat="1">
      <c r="D367" s="130"/>
    </row>
    <row r="368" spans="4:4" s="29" customFormat="1">
      <c r="D368" s="130"/>
    </row>
    <row r="369" spans="4:4" s="29" customFormat="1">
      <c r="D369" s="130"/>
    </row>
    <row r="370" spans="4:4" s="29" customFormat="1">
      <c r="D370" s="130"/>
    </row>
    <row r="371" spans="4:4" s="29" customFormat="1">
      <c r="D371" s="130"/>
    </row>
    <row r="372" spans="4:4" s="29" customFormat="1">
      <c r="D372" s="130"/>
    </row>
    <row r="373" spans="4:4" s="29" customFormat="1">
      <c r="D373" s="130"/>
    </row>
    <row r="374" spans="4:4" s="29" customFormat="1">
      <c r="D374" s="130"/>
    </row>
    <row r="375" spans="4:4" s="29" customFormat="1">
      <c r="D375" s="130"/>
    </row>
    <row r="376" spans="4:4" s="29" customFormat="1">
      <c r="D376" s="130"/>
    </row>
    <row r="377" spans="4:4" s="29" customFormat="1">
      <c r="D377" s="130"/>
    </row>
    <row r="378" spans="4:4" s="29" customFormat="1">
      <c r="D378" s="130"/>
    </row>
    <row r="379" spans="4:4" s="29" customFormat="1">
      <c r="D379" s="130"/>
    </row>
    <row r="380" spans="4:4" s="29" customFormat="1">
      <c r="D380" s="130"/>
    </row>
    <row r="381" spans="4:4" s="29" customFormat="1">
      <c r="D381" s="130"/>
    </row>
    <row r="382" spans="4:4" s="29" customFormat="1">
      <c r="D382" s="130"/>
    </row>
    <row r="383" spans="4:4" s="29" customFormat="1">
      <c r="D383" s="130"/>
    </row>
    <row r="384" spans="4:4" s="29" customFormat="1">
      <c r="D384" s="130"/>
    </row>
    <row r="385" spans="4:4" s="29" customFormat="1">
      <c r="D385" s="130"/>
    </row>
    <row r="386" spans="4:4" s="29" customFormat="1">
      <c r="D386" s="130"/>
    </row>
    <row r="387" spans="4:4" s="29" customFormat="1">
      <c r="D387" s="130"/>
    </row>
    <row r="388" spans="4:4" s="29" customFormat="1">
      <c r="D388" s="130"/>
    </row>
    <row r="389" spans="4:4" s="29" customFormat="1">
      <c r="D389" s="130"/>
    </row>
    <row r="390" spans="4:4" s="29" customFormat="1">
      <c r="D390" s="130"/>
    </row>
    <row r="391" spans="4:4" s="29" customFormat="1">
      <c r="D391" s="130"/>
    </row>
    <row r="392" spans="4:4" s="29" customFormat="1">
      <c r="D392" s="130"/>
    </row>
    <row r="393" spans="4:4" s="29" customFormat="1">
      <c r="D393" s="130"/>
    </row>
    <row r="394" spans="4:4" s="29" customFormat="1">
      <c r="D394" s="130"/>
    </row>
    <row r="395" spans="4:4" s="29" customFormat="1">
      <c r="D395" s="130"/>
    </row>
    <row r="396" spans="4:4" s="29" customFormat="1">
      <c r="D396" s="130"/>
    </row>
    <row r="397" spans="4:4" s="29" customFormat="1">
      <c r="D397" s="130"/>
    </row>
    <row r="398" spans="4:4" s="29" customFormat="1">
      <c r="D398" s="130"/>
    </row>
    <row r="399" spans="4:4" s="29" customFormat="1">
      <c r="D399" s="130"/>
    </row>
    <row r="400" spans="4:4" s="29" customFormat="1">
      <c r="D400" s="130"/>
    </row>
    <row r="401" spans="4:4" s="29" customFormat="1">
      <c r="D401" s="130"/>
    </row>
    <row r="402" spans="4:4" s="29" customFormat="1">
      <c r="D402" s="130"/>
    </row>
    <row r="403" spans="4:4" s="29" customFormat="1">
      <c r="D403" s="130"/>
    </row>
    <row r="404" spans="4:4" s="29" customFormat="1">
      <c r="D404" s="130"/>
    </row>
    <row r="405" spans="4:4" s="29" customFormat="1">
      <c r="D405" s="130"/>
    </row>
    <row r="406" spans="4:4" s="29" customFormat="1">
      <c r="D406" s="130"/>
    </row>
    <row r="407" spans="4:4" s="29" customFormat="1">
      <c r="D407" s="130"/>
    </row>
    <row r="408" spans="4:4" s="29" customFormat="1">
      <c r="D408" s="130"/>
    </row>
    <row r="409" spans="4:4" s="29" customFormat="1">
      <c r="D409" s="130"/>
    </row>
    <row r="410" spans="4:4" s="29" customFormat="1">
      <c r="D410" s="130"/>
    </row>
    <row r="411" spans="4:4" s="29" customFormat="1">
      <c r="D411" s="130"/>
    </row>
    <row r="412" spans="4:4" s="29" customFormat="1">
      <c r="D412" s="130"/>
    </row>
    <row r="413" spans="4:4" s="29" customFormat="1">
      <c r="D413" s="130"/>
    </row>
    <row r="414" spans="4:4" s="29" customFormat="1">
      <c r="D414" s="130"/>
    </row>
    <row r="415" spans="4:4" s="29" customFormat="1">
      <c r="D415" s="130"/>
    </row>
    <row r="416" spans="4:4" s="29" customFormat="1">
      <c r="D416" s="130"/>
    </row>
    <row r="417" spans="4:4" s="29" customFormat="1">
      <c r="D417" s="130"/>
    </row>
    <row r="418" spans="4:4" s="29" customFormat="1">
      <c r="D418" s="130"/>
    </row>
    <row r="419" spans="4:4" s="29" customFormat="1">
      <c r="D419" s="130"/>
    </row>
    <row r="420" spans="4:4" s="29" customFormat="1">
      <c r="D420" s="130"/>
    </row>
    <row r="421" spans="4:4" s="29" customFormat="1">
      <c r="D421" s="130"/>
    </row>
    <row r="422" spans="4:4" s="29" customFormat="1">
      <c r="D422" s="130"/>
    </row>
    <row r="423" spans="4:4" s="29" customFormat="1">
      <c r="D423" s="130"/>
    </row>
    <row r="424" spans="4:4" s="29" customFormat="1">
      <c r="D424" s="130"/>
    </row>
    <row r="425" spans="4:4" s="29" customFormat="1">
      <c r="D425" s="130"/>
    </row>
    <row r="426" spans="4:4" s="29" customFormat="1">
      <c r="D426" s="130"/>
    </row>
    <row r="427" spans="4:4" s="29" customFormat="1">
      <c r="D427" s="130"/>
    </row>
    <row r="428" spans="4:4" s="29" customFormat="1">
      <c r="D428" s="130"/>
    </row>
    <row r="429" spans="4:4" s="29" customFormat="1">
      <c r="D429" s="130"/>
    </row>
    <row r="430" spans="4:4" s="29" customFormat="1">
      <c r="D430" s="130"/>
    </row>
    <row r="431" spans="4:4" s="29" customFormat="1">
      <c r="D431" s="130"/>
    </row>
    <row r="432" spans="4:4" s="29" customFormat="1">
      <c r="D432" s="130"/>
    </row>
    <row r="433" spans="4:4" s="29" customFormat="1">
      <c r="D433" s="130"/>
    </row>
    <row r="434" spans="4:4" s="29" customFormat="1">
      <c r="D434" s="130"/>
    </row>
    <row r="435" spans="4:4" s="29" customFormat="1">
      <c r="D435" s="130"/>
    </row>
    <row r="436" spans="4:4" s="29" customFormat="1">
      <c r="D436" s="130"/>
    </row>
    <row r="437" spans="4:4" s="29" customFormat="1">
      <c r="D437" s="130"/>
    </row>
    <row r="438" spans="4:4" s="29" customFormat="1">
      <c r="D438" s="130"/>
    </row>
    <row r="439" spans="4:4" s="29" customFormat="1">
      <c r="D439" s="130"/>
    </row>
    <row r="440" spans="4:4" s="29" customFormat="1">
      <c r="D440" s="130"/>
    </row>
    <row r="441" spans="4:4" s="29" customFormat="1">
      <c r="D441" s="130"/>
    </row>
    <row r="442" spans="4:4" s="29" customFormat="1">
      <c r="D442" s="130"/>
    </row>
    <row r="443" spans="4:4" s="29" customFormat="1">
      <c r="D443" s="130"/>
    </row>
    <row r="444" spans="4:4" s="29" customFormat="1">
      <c r="D444" s="130"/>
    </row>
    <row r="445" spans="4:4" s="29" customFormat="1">
      <c r="D445" s="130"/>
    </row>
    <row r="446" spans="4:4" s="29" customFormat="1">
      <c r="D446" s="130"/>
    </row>
    <row r="447" spans="4:4" s="29" customFormat="1">
      <c r="D447" s="130"/>
    </row>
    <row r="448" spans="4:4" s="29" customFormat="1">
      <c r="D448" s="130"/>
    </row>
    <row r="449" spans="4:4" s="29" customFormat="1">
      <c r="D449" s="130"/>
    </row>
    <row r="450" spans="4:4" s="29" customFormat="1">
      <c r="D450" s="130"/>
    </row>
    <row r="451" spans="4:4" s="29" customFormat="1">
      <c r="D451" s="130"/>
    </row>
    <row r="452" spans="4:4" s="29" customFormat="1">
      <c r="D452" s="130"/>
    </row>
    <row r="453" spans="4:4" s="29" customFormat="1">
      <c r="D453" s="130"/>
    </row>
    <row r="454" spans="4:4" s="29" customFormat="1">
      <c r="D454" s="130"/>
    </row>
    <row r="455" spans="4:4" s="29" customFormat="1">
      <c r="D455" s="130"/>
    </row>
    <row r="456" spans="4:4" s="29" customFormat="1">
      <c r="D456" s="130"/>
    </row>
    <row r="457" spans="4:4" s="29" customFormat="1">
      <c r="D457" s="130"/>
    </row>
    <row r="458" spans="4:4" s="29" customFormat="1">
      <c r="D458" s="130"/>
    </row>
    <row r="459" spans="4:4" s="29" customFormat="1">
      <c r="D459" s="130"/>
    </row>
    <row r="460" spans="4:4" s="29" customFormat="1">
      <c r="D460" s="130"/>
    </row>
    <row r="461" spans="4:4" s="29" customFormat="1">
      <c r="D461" s="130"/>
    </row>
    <row r="462" spans="4:4" s="29" customFormat="1">
      <c r="D462" s="130"/>
    </row>
    <row r="463" spans="4:4" s="29" customFormat="1">
      <c r="D463" s="130"/>
    </row>
    <row r="464" spans="4:4" s="29" customFormat="1">
      <c r="D464" s="130"/>
    </row>
    <row r="465" spans="4:4" s="29" customFormat="1">
      <c r="D465" s="130"/>
    </row>
    <row r="466" spans="4:4" s="29" customFormat="1">
      <c r="D466" s="130"/>
    </row>
    <row r="467" spans="4:4" s="29" customFormat="1">
      <c r="D467" s="130"/>
    </row>
    <row r="468" spans="4:4" s="29" customFormat="1">
      <c r="D468" s="130"/>
    </row>
    <row r="469" spans="4:4" s="29" customFormat="1">
      <c r="D469" s="130"/>
    </row>
    <row r="470" spans="4:4" s="29" customFormat="1">
      <c r="D470" s="130"/>
    </row>
    <row r="471" spans="4:4" s="29" customFormat="1">
      <c r="D471" s="130"/>
    </row>
    <row r="472" spans="4:4" s="29" customFormat="1">
      <c r="D472" s="130"/>
    </row>
    <row r="473" spans="4:4" s="29" customFormat="1">
      <c r="D473" s="130"/>
    </row>
    <row r="474" spans="4:4" s="29" customFormat="1">
      <c r="D474" s="130"/>
    </row>
    <row r="475" spans="4:4" s="29" customFormat="1">
      <c r="D475" s="130"/>
    </row>
    <row r="476" spans="4:4" s="29" customFormat="1">
      <c r="D476" s="130"/>
    </row>
    <row r="477" spans="4:4" s="29" customFormat="1">
      <c r="D477" s="130"/>
    </row>
    <row r="478" spans="4:4" s="29" customFormat="1">
      <c r="D478" s="130"/>
    </row>
    <row r="479" spans="4:4" s="29" customFormat="1">
      <c r="D479" s="130"/>
    </row>
    <row r="480" spans="4:4" s="29" customFormat="1">
      <c r="D480" s="130"/>
    </row>
    <row r="481" spans="4:4" s="29" customFormat="1">
      <c r="D481" s="130"/>
    </row>
    <row r="482" spans="4:4" s="29" customFormat="1">
      <c r="D482" s="130"/>
    </row>
    <row r="483" spans="4:4" s="29" customFormat="1">
      <c r="D483" s="130"/>
    </row>
    <row r="484" spans="4:4" s="29" customFormat="1">
      <c r="D484" s="130"/>
    </row>
    <row r="485" spans="4:4" s="29" customFormat="1">
      <c r="D485" s="130"/>
    </row>
    <row r="486" spans="4:4" s="29" customFormat="1">
      <c r="D486" s="130"/>
    </row>
    <row r="487" spans="4:4" s="29" customFormat="1">
      <c r="D487" s="130"/>
    </row>
    <row r="488" spans="4:4" s="29" customFormat="1">
      <c r="D488" s="130"/>
    </row>
    <row r="489" spans="4:4" s="29" customFormat="1">
      <c r="D489" s="130"/>
    </row>
    <row r="490" spans="4:4" s="29" customFormat="1">
      <c r="D490" s="130"/>
    </row>
    <row r="491" spans="4:4" s="29" customFormat="1">
      <c r="D491" s="130"/>
    </row>
    <row r="492" spans="4:4" s="29" customFormat="1">
      <c r="D492" s="130"/>
    </row>
    <row r="493" spans="4:4" s="29" customFormat="1">
      <c r="D493" s="130"/>
    </row>
    <row r="494" spans="4:4" s="29" customFormat="1">
      <c r="D494" s="130"/>
    </row>
    <row r="495" spans="4:4" s="29" customFormat="1">
      <c r="D495" s="130"/>
    </row>
    <row r="496" spans="4:4" s="29" customFormat="1">
      <c r="D496" s="130"/>
    </row>
    <row r="497" spans="4:4" s="29" customFormat="1">
      <c r="D497" s="130"/>
    </row>
    <row r="498" spans="4:4" s="29" customFormat="1">
      <c r="D498" s="130"/>
    </row>
    <row r="499" spans="4:4" s="29" customFormat="1">
      <c r="D499" s="130"/>
    </row>
    <row r="500" spans="4:4" s="29" customFormat="1">
      <c r="D500" s="130"/>
    </row>
    <row r="501" spans="4:4" s="29" customFormat="1">
      <c r="D501" s="130"/>
    </row>
    <row r="502" spans="4:4" s="29" customFormat="1">
      <c r="D502" s="130"/>
    </row>
    <row r="503" spans="4:4" s="29" customFormat="1">
      <c r="D503" s="130"/>
    </row>
    <row r="504" spans="4:4" s="29" customFormat="1">
      <c r="D504" s="130"/>
    </row>
    <row r="505" spans="4:4" s="29" customFormat="1">
      <c r="D505" s="130"/>
    </row>
    <row r="506" spans="4:4" s="29" customFormat="1">
      <c r="D506" s="130"/>
    </row>
    <row r="507" spans="4:4" s="29" customFormat="1">
      <c r="D507" s="130"/>
    </row>
    <row r="508" spans="4:4" s="29" customFormat="1">
      <c r="D508" s="130"/>
    </row>
    <row r="509" spans="4:4" s="29" customFormat="1">
      <c r="D509" s="130"/>
    </row>
    <row r="510" spans="4:4" s="29" customFormat="1">
      <c r="D510" s="130"/>
    </row>
    <row r="511" spans="4:4" s="29" customFormat="1">
      <c r="D511" s="130"/>
    </row>
    <row r="512" spans="4:4" s="29" customFormat="1">
      <c r="D512" s="130"/>
    </row>
    <row r="513" spans="4:4" s="29" customFormat="1">
      <c r="D513" s="130"/>
    </row>
    <row r="514" spans="4:4" s="29" customFormat="1">
      <c r="D514" s="130"/>
    </row>
    <row r="515" spans="4:4" s="29" customFormat="1">
      <c r="D515" s="130"/>
    </row>
    <row r="516" spans="4:4" s="29" customFormat="1">
      <c r="D516" s="130"/>
    </row>
    <row r="517" spans="4:4" s="29" customFormat="1">
      <c r="D517" s="130"/>
    </row>
    <row r="518" spans="4:4" s="29" customFormat="1">
      <c r="D518" s="130"/>
    </row>
    <row r="519" spans="4:4" s="29" customFormat="1">
      <c r="D519" s="130"/>
    </row>
    <row r="520" spans="4:4" s="29" customFormat="1">
      <c r="D520" s="130"/>
    </row>
    <row r="521" spans="4:4" s="29" customFormat="1">
      <c r="D521" s="130"/>
    </row>
    <row r="522" spans="4:4" s="29" customFormat="1">
      <c r="D522" s="130"/>
    </row>
    <row r="523" spans="4:4" s="29" customFormat="1">
      <c r="D523" s="130"/>
    </row>
    <row r="524" spans="4:4" s="29" customFormat="1">
      <c r="D524" s="130"/>
    </row>
    <row r="525" spans="4:4" s="29" customFormat="1">
      <c r="D525" s="130"/>
    </row>
    <row r="526" spans="4:4" s="29" customFormat="1">
      <c r="D526" s="130"/>
    </row>
    <row r="527" spans="4:4" s="29" customFormat="1">
      <c r="D527" s="130"/>
    </row>
    <row r="528" spans="4:4" s="29" customFormat="1">
      <c r="D528" s="130"/>
    </row>
    <row r="529" spans="4:4" s="29" customFormat="1">
      <c r="D529" s="130"/>
    </row>
    <row r="530" spans="4:4" s="29" customFormat="1">
      <c r="D530" s="130"/>
    </row>
    <row r="531" spans="4:4" s="29" customFormat="1">
      <c r="D531" s="130"/>
    </row>
    <row r="532" spans="4:4" s="29" customFormat="1">
      <c r="D532" s="130"/>
    </row>
    <row r="533" spans="4:4" s="29" customFormat="1">
      <c r="D533" s="130"/>
    </row>
    <row r="534" spans="4:4" s="29" customFormat="1">
      <c r="D534" s="130"/>
    </row>
    <row r="535" spans="4:4" s="29" customFormat="1">
      <c r="D535" s="130"/>
    </row>
    <row r="536" spans="4:4" s="29" customFormat="1">
      <c r="D536" s="130"/>
    </row>
    <row r="537" spans="4:4" s="29" customFormat="1">
      <c r="D537" s="130"/>
    </row>
    <row r="538" spans="4:4" s="29" customFormat="1">
      <c r="D538" s="130"/>
    </row>
    <row r="539" spans="4:4" s="29" customFormat="1">
      <c r="D539" s="130"/>
    </row>
    <row r="540" spans="4:4" s="29" customFormat="1">
      <c r="D540" s="130"/>
    </row>
    <row r="541" spans="4:4" s="29" customFormat="1">
      <c r="D541" s="130"/>
    </row>
    <row r="542" spans="4:4" s="29" customFormat="1">
      <c r="D542" s="130"/>
    </row>
    <row r="543" spans="4:4" s="29" customFormat="1">
      <c r="D543" s="130"/>
    </row>
    <row r="544" spans="4:4" s="29" customFormat="1">
      <c r="D544" s="130"/>
    </row>
    <row r="545" spans="4:4" s="29" customFormat="1">
      <c r="D545" s="130"/>
    </row>
    <row r="546" spans="4:4" s="29" customFormat="1">
      <c r="D546" s="130"/>
    </row>
    <row r="547" spans="4:4" s="29" customFormat="1">
      <c r="D547" s="130"/>
    </row>
    <row r="548" spans="4:4" s="29" customFormat="1">
      <c r="D548" s="130"/>
    </row>
    <row r="549" spans="4:4" s="29" customFormat="1">
      <c r="D549" s="130"/>
    </row>
    <row r="550" spans="4:4" s="29" customFormat="1">
      <c r="D550" s="130"/>
    </row>
    <row r="551" spans="4:4" s="29" customFormat="1">
      <c r="D551" s="130"/>
    </row>
    <row r="552" spans="4:4" s="29" customFormat="1">
      <c r="D552" s="130"/>
    </row>
    <row r="553" spans="4:4" s="29" customFormat="1">
      <c r="D553" s="130"/>
    </row>
    <row r="554" spans="4:4" s="29" customFormat="1">
      <c r="D554" s="130"/>
    </row>
    <row r="555" spans="4:4" s="29" customFormat="1">
      <c r="D555" s="130"/>
    </row>
    <row r="556" spans="4:4" s="29" customFormat="1">
      <c r="D556" s="130"/>
    </row>
    <row r="557" spans="4:4" s="29" customFormat="1">
      <c r="D557" s="130"/>
    </row>
    <row r="558" spans="4:4" s="29" customFormat="1">
      <c r="D558" s="130"/>
    </row>
    <row r="559" spans="4:4" s="29" customFormat="1">
      <c r="D559" s="130"/>
    </row>
    <row r="560" spans="4:4" s="29" customFormat="1">
      <c r="D560" s="130"/>
    </row>
    <row r="561" spans="4:4" s="29" customFormat="1">
      <c r="D561" s="130"/>
    </row>
    <row r="562" spans="4:4" s="29" customFormat="1">
      <c r="D562" s="130"/>
    </row>
    <row r="563" spans="4:4" s="29" customFormat="1">
      <c r="D563" s="130"/>
    </row>
    <row r="564" spans="4:4" s="29" customFormat="1">
      <c r="D564" s="130"/>
    </row>
    <row r="565" spans="4:4" s="29" customFormat="1">
      <c r="D565" s="130"/>
    </row>
    <row r="566" spans="4:4" s="29" customFormat="1">
      <c r="D566" s="130"/>
    </row>
    <row r="567" spans="4:4" s="29" customFormat="1">
      <c r="D567" s="130"/>
    </row>
    <row r="568" spans="4:4" s="29" customFormat="1">
      <c r="D568" s="130"/>
    </row>
    <row r="569" spans="4:4" s="29" customFormat="1">
      <c r="D569" s="130"/>
    </row>
    <row r="570" spans="4:4" s="29" customFormat="1">
      <c r="D570" s="130"/>
    </row>
    <row r="571" spans="4:4" s="29" customFormat="1">
      <c r="D571" s="130"/>
    </row>
    <row r="572" spans="4:4" s="29" customFormat="1">
      <c r="D572" s="130"/>
    </row>
    <row r="573" spans="4:4" s="29" customFormat="1">
      <c r="D573" s="130"/>
    </row>
    <row r="574" spans="4:4" s="29" customFormat="1">
      <c r="D574" s="130"/>
    </row>
    <row r="575" spans="4:4" s="29" customFormat="1">
      <c r="D575" s="130"/>
    </row>
    <row r="576" spans="4:4" s="29" customFormat="1">
      <c r="D576" s="130"/>
    </row>
    <row r="577" spans="4:4" s="29" customFormat="1">
      <c r="D577" s="130"/>
    </row>
    <row r="578" spans="4:4" s="29" customFormat="1">
      <c r="D578" s="130"/>
    </row>
    <row r="579" spans="4:4" s="29" customFormat="1">
      <c r="D579" s="130"/>
    </row>
    <row r="580" spans="4:4" s="29" customFormat="1">
      <c r="D580" s="130"/>
    </row>
    <row r="581" spans="4:4" s="29" customFormat="1">
      <c r="D581" s="130"/>
    </row>
    <row r="582" spans="4:4" s="29" customFormat="1">
      <c r="D582" s="130"/>
    </row>
    <row r="583" spans="4:4" s="29" customFormat="1">
      <c r="D583" s="130"/>
    </row>
    <row r="584" spans="4:4" s="29" customFormat="1">
      <c r="D584" s="130"/>
    </row>
    <row r="585" spans="4:4" s="29" customFormat="1">
      <c r="D585" s="130"/>
    </row>
    <row r="586" spans="4:4" s="29" customFormat="1">
      <c r="D586" s="130"/>
    </row>
    <row r="587" spans="4:4" s="29" customFormat="1">
      <c r="D587" s="130"/>
    </row>
    <row r="588" spans="4:4" s="29" customFormat="1">
      <c r="D588" s="130"/>
    </row>
    <row r="589" spans="4:4" s="29" customFormat="1">
      <c r="D589" s="130"/>
    </row>
    <row r="590" spans="4:4" s="29" customFormat="1">
      <c r="D590" s="130"/>
    </row>
    <row r="591" spans="4:4" s="29" customFormat="1">
      <c r="D591" s="130"/>
    </row>
    <row r="592" spans="4:4" s="29" customFormat="1">
      <c r="D592" s="130"/>
    </row>
    <row r="593" spans="4:4" s="29" customFormat="1">
      <c r="D593" s="130"/>
    </row>
    <row r="594" spans="4:4" s="29" customFormat="1">
      <c r="D594" s="130"/>
    </row>
    <row r="595" spans="4:4" s="29" customFormat="1">
      <c r="D595" s="130"/>
    </row>
    <row r="596" spans="4:4" s="29" customFormat="1">
      <c r="D596" s="130"/>
    </row>
    <row r="597" spans="4:4" s="29" customFormat="1">
      <c r="D597" s="130"/>
    </row>
    <row r="598" spans="4:4" s="29" customFormat="1">
      <c r="D598" s="130"/>
    </row>
    <row r="599" spans="4:4" s="29" customFormat="1">
      <c r="D599" s="130"/>
    </row>
    <row r="600" spans="4:4" s="29" customFormat="1">
      <c r="D600" s="130"/>
    </row>
    <row r="601" spans="4:4" s="29" customFormat="1">
      <c r="D601" s="130"/>
    </row>
    <row r="602" spans="4:4" s="29" customFormat="1">
      <c r="D602" s="130"/>
    </row>
    <row r="603" spans="4:4" s="29" customFormat="1">
      <c r="D603" s="130"/>
    </row>
    <row r="604" spans="4:4" s="29" customFormat="1">
      <c r="D604" s="130"/>
    </row>
    <row r="605" spans="4:4" s="29" customFormat="1">
      <c r="D605" s="130"/>
    </row>
    <row r="606" spans="4:4" s="29" customFormat="1">
      <c r="D606" s="130"/>
    </row>
    <row r="607" spans="4:4" s="29" customFormat="1">
      <c r="D607" s="130"/>
    </row>
    <row r="608" spans="4:4" s="29" customFormat="1">
      <c r="D608" s="130"/>
    </row>
    <row r="609" spans="4:4" s="29" customFormat="1">
      <c r="D609" s="130"/>
    </row>
    <row r="610" spans="4:4" s="29" customFormat="1">
      <c r="D610" s="130"/>
    </row>
    <row r="611" spans="4:4" s="29" customFormat="1">
      <c r="D611" s="130"/>
    </row>
    <row r="612" spans="4:4" s="29" customFormat="1">
      <c r="D612" s="130"/>
    </row>
    <row r="613" spans="4:4" s="29" customFormat="1">
      <c r="D613" s="130"/>
    </row>
    <row r="614" spans="4:4" s="29" customFormat="1">
      <c r="D614" s="130"/>
    </row>
    <row r="615" spans="4:4" s="29" customFormat="1">
      <c r="D615" s="130"/>
    </row>
    <row r="616" spans="4:4" s="29" customFormat="1">
      <c r="D616" s="130"/>
    </row>
    <row r="617" spans="4:4" s="29" customFormat="1">
      <c r="D617" s="130"/>
    </row>
    <row r="618" spans="4:4" s="29" customFormat="1">
      <c r="D618" s="130"/>
    </row>
    <row r="619" spans="4:4" s="29" customFormat="1">
      <c r="D619" s="130"/>
    </row>
    <row r="620" spans="4:4" s="29" customFormat="1">
      <c r="D620" s="130"/>
    </row>
    <row r="621" spans="4:4" s="29" customFormat="1">
      <c r="D621" s="130"/>
    </row>
    <row r="622" spans="4:4" s="29" customFormat="1">
      <c r="D622" s="130"/>
    </row>
    <row r="623" spans="4:4" s="29" customFormat="1">
      <c r="D623" s="130"/>
    </row>
    <row r="624" spans="4:4" s="29" customFormat="1">
      <c r="D624" s="130"/>
    </row>
    <row r="625" spans="1:4" s="29" customFormat="1">
      <c r="D625" s="130"/>
    </row>
    <row r="626" spans="1:4">
      <c r="A626" s="29"/>
      <c r="B626" s="29"/>
      <c r="C626" s="29"/>
      <c r="D626" s="130"/>
    </row>
    <row r="627" spans="1:4">
      <c r="A627" s="29"/>
      <c r="B627" s="29"/>
      <c r="C627" s="29"/>
      <c r="D627" s="130"/>
    </row>
    <row r="628" spans="1:4">
      <c r="A628" s="29"/>
      <c r="B628" s="29"/>
      <c r="C628" s="29"/>
      <c r="D628" s="130"/>
    </row>
    <row r="629" spans="1:4">
      <c r="A629" s="29"/>
      <c r="B629" s="29"/>
      <c r="C629" s="29"/>
      <c r="D629" s="130"/>
    </row>
    <row r="630" spans="1:4">
      <c r="A630" s="29"/>
      <c r="B630" s="29"/>
      <c r="C630" s="29"/>
      <c r="D630" s="130"/>
    </row>
    <row r="631" spans="1:4">
      <c r="A631" s="29"/>
      <c r="B631" s="29"/>
      <c r="C631" s="29"/>
      <c r="D631" s="130"/>
    </row>
    <row r="632" spans="1:4">
      <c r="A632" s="29"/>
      <c r="B632" s="29"/>
      <c r="C632" s="29"/>
      <c r="D632" s="130"/>
    </row>
    <row r="633" spans="1:4">
      <c r="A633" s="29"/>
      <c r="B633" s="29"/>
      <c r="C633" s="29"/>
      <c r="D633" s="130"/>
    </row>
    <row r="634" spans="1:4">
      <c r="A634" s="29"/>
      <c r="B634" s="29"/>
      <c r="C634" s="29"/>
      <c r="D634" s="130"/>
    </row>
    <row r="635" spans="1:4">
      <c r="A635" s="29"/>
      <c r="B635" s="29"/>
      <c r="C635" s="29"/>
      <c r="D635" s="130"/>
    </row>
    <row r="636" spans="1:4">
      <c r="A636" s="29"/>
      <c r="B636" s="29"/>
      <c r="C636" s="29"/>
      <c r="D636" s="130"/>
    </row>
    <row r="637" spans="1:4">
      <c r="A637" s="29"/>
      <c r="B637" s="29"/>
      <c r="C637" s="29"/>
      <c r="D637" s="130"/>
    </row>
    <row r="638" spans="1:4">
      <c r="A638" s="29"/>
      <c r="B638" s="29"/>
      <c r="C638" s="29"/>
      <c r="D638" s="130"/>
    </row>
    <row r="639" spans="1:4">
      <c r="A639" s="29"/>
      <c r="B639" s="29"/>
      <c r="C639" s="29"/>
      <c r="D639" s="130"/>
    </row>
    <row r="640" spans="1:4">
      <c r="A640" s="29"/>
      <c r="B640" s="29"/>
      <c r="C640" s="29"/>
      <c r="D640" s="130"/>
    </row>
    <row r="641" spans="1:4">
      <c r="A641" s="29"/>
      <c r="B641" s="29"/>
      <c r="C641" s="29"/>
      <c r="D641" s="130"/>
    </row>
    <row r="642" spans="1:4">
      <c r="A642" s="29"/>
      <c r="B642" s="29"/>
      <c r="C642" s="29"/>
      <c r="D642" s="130"/>
    </row>
    <row r="643" spans="1:4">
      <c r="A643" s="29"/>
      <c r="B643" s="29"/>
      <c r="C643" s="29"/>
      <c r="D643" s="130"/>
    </row>
    <row r="644" spans="1:4">
      <c r="A644" s="29"/>
      <c r="B644" s="29"/>
      <c r="C644" s="29"/>
      <c r="D644" s="130"/>
    </row>
    <row r="645" spans="1:4">
      <c r="A645" s="29"/>
      <c r="B645" s="29"/>
      <c r="C645" s="29"/>
      <c r="D645" s="130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="78" zoomScaleNormal="78" workbookViewId="0">
      <pane ySplit="11" topLeftCell="A124" activePane="bottomLeft" state="frozen"/>
      <selection pane="bottomLeft" sqref="A1:E128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307</v>
      </c>
      <c r="C1" s="410" t="s">
        <v>133</v>
      </c>
      <c r="D1" s="410"/>
      <c r="E1" s="410"/>
    </row>
    <row r="2" spans="1:9">
      <c r="A2" s="410" t="s">
        <v>12</v>
      </c>
      <c r="B2" s="410"/>
      <c r="C2" s="410"/>
      <c r="D2" s="410"/>
      <c r="E2" s="410"/>
    </row>
    <row r="3" spans="1:9">
      <c r="A3" s="410" t="s">
        <v>16</v>
      </c>
      <c r="B3" s="410"/>
      <c r="C3" s="410"/>
      <c r="D3" s="410"/>
      <c r="E3" s="410"/>
    </row>
    <row r="4" spans="1:9">
      <c r="A4" s="410" t="s">
        <v>365</v>
      </c>
      <c r="B4" s="410"/>
      <c r="C4" s="410"/>
      <c r="D4" s="410"/>
      <c r="E4" s="410"/>
    </row>
    <row r="5" spans="1:9">
      <c r="A5" s="410"/>
      <c r="B5" s="410"/>
      <c r="C5" s="410" t="s">
        <v>149</v>
      </c>
      <c r="D5" s="410"/>
      <c r="E5" s="422"/>
    </row>
    <row r="6" spans="1:9" ht="12.75" customHeight="1">
      <c r="A6" s="211" t="s">
        <v>138</v>
      </c>
    </row>
    <row r="7" spans="1:9">
      <c r="A7" s="431" t="s">
        <v>472</v>
      </c>
      <c r="B7" s="431"/>
      <c r="C7" s="431"/>
      <c r="D7" s="431"/>
      <c r="E7" s="31"/>
      <c r="F7" s="31"/>
      <c r="G7" s="29"/>
    </row>
    <row r="8" spans="1:9" ht="52.5" customHeight="1">
      <c r="A8" s="431"/>
      <c r="B8" s="431"/>
      <c r="C8" s="431"/>
      <c r="D8" s="431"/>
      <c r="E8" s="31"/>
      <c r="F8" s="31"/>
    </row>
    <row r="9" spans="1:9">
      <c r="A9" s="440"/>
      <c r="B9" s="440"/>
      <c r="C9" s="440"/>
      <c r="D9" s="440"/>
      <c r="E9" s="31"/>
      <c r="F9" s="31"/>
    </row>
    <row r="10" spans="1:9" ht="12.75" customHeight="1">
      <c r="A10" s="435" t="s">
        <v>2</v>
      </c>
      <c r="B10" s="435" t="s">
        <v>52</v>
      </c>
      <c r="C10" s="435" t="s">
        <v>53</v>
      </c>
      <c r="D10" s="438" t="s">
        <v>367</v>
      </c>
      <c r="E10" s="438" t="s">
        <v>464</v>
      </c>
      <c r="F10" s="439"/>
    </row>
    <row r="11" spans="1:9" ht="51" customHeight="1">
      <c r="A11" s="436"/>
      <c r="B11" s="436"/>
      <c r="C11" s="436"/>
      <c r="D11" s="438"/>
      <c r="E11" s="438"/>
      <c r="F11" s="439"/>
      <c r="G11" s="124"/>
      <c r="H11" s="124"/>
      <c r="I11" s="124"/>
    </row>
    <row r="12" spans="1:9" ht="51.75" customHeight="1">
      <c r="A12" s="185" t="s">
        <v>54</v>
      </c>
      <c r="B12" s="186" t="s">
        <v>166</v>
      </c>
      <c r="C12" s="187"/>
      <c r="D12" s="370">
        <f>D13+D17+D21</f>
        <v>1055065.5999999999</v>
      </c>
      <c r="E12" s="370">
        <f>E13+E17+E21</f>
        <v>1097268.23</v>
      </c>
      <c r="F12" s="139"/>
    </row>
    <row r="13" spans="1:9" ht="63.75" customHeight="1">
      <c r="A13" s="82" t="s">
        <v>55</v>
      </c>
      <c r="B13" s="188" t="s">
        <v>167</v>
      </c>
      <c r="C13" s="189"/>
      <c r="D13" s="371">
        <f>D14</f>
        <v>641829.34</v>
      </c>
      <c r="E13" s="371">
        <f>E14</f>
        <v>667502.52</v>
      </c>
      <c r="F13" s="133"/>
    </row>
    <row r="14" spans="1:9" ht="67.5" customHeight="1">
      <c r="A14" s="82" t="s">
        <v>245</v>
      </c>
      <c r="B14" s="188" t="s">
        <v>179</v>
      </c>
      <c r="C14" s="189"/>
      <c r="D14" s="371">
        <f t="shared" ref="D14:E15" si="0">D15</f>
        <v>641829.34</v>
      </c>
      <c r="E14" s="371">
        <f t="shared" si="0"/>
        <v>667502.52</v>
      </c>
      <c r="F14" s="133"/>
    </row>
    <row r="15" spans="1:9" ht="70.5" customHeight="1">
      <c r="A15" s="190" t="s">
        <v>482</v>
      </c>
      <c r="B15" s="181" t="s">
        <v>168</v>
      </c>
      <c r="C15" s="181"/>
      <c r="D15" s="371">
        <f t="shared" si="0"/>
        <v>641829.34</v>
      </c>
      <c r="E15" s="371">
        <f t="shared" si="0"/>
        <v>667502.52</v>
      </c>
      <c r="F15" s="133"/>
    </row>
    <row r="16" spans="1:9" ht="36.75" customHeight="1">
      <c r="A16" s="190" t="s">
        <v>65</v>
      </c>
      <c r="B16" s="181"/>
      <c r="C16" s="181">
        <v>500</v>
      </c>
      <c r="D16" s="371">
        <v>641829.34</v>
      </c>
      <c r="E16" s="371">
        <v>667502.52</v>
      </c>
      <c r="F16" s="133"/>
    </row>
    <row r="17" spans="1:6" ht="66" customHeight="1">
      <c r="A17" s="82" t="s">
        <v>56</v>
      </c>
      <c r="B17" s="188" t="s">
        <v>169</v>
      </c>
      <c r="C17" s="189"/>
      <c r="D17" s="371">
        <f t="shared" ref="D17:E19" si="1">D18</f>
        <v>340611.73</v>
      </c>
      <c r="E17" s="371">
        <f t="shared" si="1"/>
        <v>354236.2</v>
      </c>
      <c r="F17" s="133"/>
    </row>
    <row r="18" spans="1:6" ht="45" customHeight="1">
      <c r="A18" s="82" t="s">
        <v>246</v>
      </c>
      <c r="B18" s="188" t="s">
        <v>180</v>
      </c>
      <c r="C18" s="189"/>
      <c r="D18" s="371">
        <f t="shared" si="1"/>
        <v>340611.73</v>
      </c>
      <c r="E18" s="371">
        <f t="shared" si="1"/>
        <v>354236.2</v>
      </c>
      <c r="F18" s="133"/>
    </row>
    <row r="19" spans="1:6" ht="72" customHeight="1">
      <c r="A19" s="190" t="s">
        <v>481</v>
      </c>
      <c r="B19" s="187" t="s">
        <v>170</v>
      </c>
      <c r="C19" s="189"/>
      <c r="D19" s="371">
        <f t="shared" si="1"/>
        <v>340611.73</v>
      </c>
      <c r="E19" s="371">
        <f t="shared" si="1"/>
        <v>354236.2</v>
      </c>
      <c r="F19" s="133"/>
    </row>
    <row r="20" spans="1:6" ht="40.5" customHeight="1">
      <c r="A20" s="190" t="s">
        <v>65</v>
      </c>
      <c r="B20" s="181"/>
      <c r="C20" s="181">
        <v>500</v>
      </c>
      <c r="D20" s="371">
        <v>340611.73</v>
      </c>
      <c r="E20" s="371">
        <v>354236.2</v>
      </c>
      <c r="F20" s="133"/>
    </row>
    <row r="21" spans="1:6" ht="32.25" customHeight="1">
      <c r="A21" s="82" t="s">
        <v>57</v>
      </c>
      <c r="B21" s="188" t="s">
        <v>171</v>
      </c>
      <c r="C21" s="189"/>
      <c r="D21" s="371">
        <f>D22</f>
        <v>72624.53</v>
      </c>
      <c r="E21" s="371">
        <f>E23</f>
        <v>75529.509999999995</v>
      </c>
      <c r="F21" s="38"/>
    </row>
    <row r="22" spans="1:6" ht="104.25" customHeight="1">
      <c r="A22" s="82" t="s">
        <v>247</v>
      </c>
      <c r="B22" s="188" t="s">
        <v>181</v>
      </c>
      <c r="C22" s="189"/>
      <c r="D22" s="371">
        <f>D23</f>
        <v>72624.53</v>
      </c>
      <c r="E22" s="371">
        <f>E23</f>
        <v>75529.509999999995</v>
      </c>
      <c r="F22" s="38"/>
    </row>
    <row r="23" spans="1:6" ht="74.25" customHeight="1">
      <c r="A23" s="190" t="s">
        <v>485</v>
      </c>
      <c r="B23" s="187" t="s">
        <v>172</v>
      </c>
      <c r="C23" s="189"/>
      <c r="D23" s="371">
        <f>D24</f>
        <v>72624.53</v>
      </c>
      <c r="E23" s="371">
        <f>E24</f>
        <v>75529.509999999995</v>
      </c>
      <c r="F23" s="38"/>
    </row>
    <row r="24" spans="1:6" ht="48" customHeight="1">
      <c r="A24" s="190" t="s">
        <v>65</v>
      </c>
      <c r="B24" s="181"/>
      <c r="C24" s="181">
        <v>500</v>
      </c>
      <c r="D24" s="371">
        <v>72624.53</v>
      </c>
      <c r="E24" s="372">
        <v>75529.509999999995</v>
      </c>
      <c r="F24" s="38"/>
    </row>
    <row r="25" spans="1:6" ht="60" customHeight="1">
      <c r="A25" s="185" t="s">
        <v>58</v>
      </c>
      <c r="B25" s="186" t="s">
        <v>173</v>
      </c>
      <c r="C25" s="189"/>
      <c r="D25" s="371">
        <f>D26</f>
        <v>95604.43</v>
      </c>
      <c r="E25" s="371">
        <f t="shared" ref="E25" si="2">E26</f>
        <v>99428.61</v>
      </c>
      <c r="F25" s="38"/>
    </row>
    <row r="26" spans="1:6" ht="55.5" customHeight="1">
      <c r="A26" s="82" t="s">
        <v>59</v>
      </c>
      <c r="B26" s="188" t="s">
        <v>174</v>
      </c>
      <c r="C26" s="189"/>
      <c r="D26" s="371">
        <f>D27</f>
        <v>95604.43</v>
      </c>
      <c r="E26" s="371">
        <f>E27</f>
        <v>99428.61</v>
      </c>
      <c r="F26" s="38"/>
    </row>
    <row r="27" spans="1:6" ht="40.5" customHeight="1">
      <c r="A27" s="82" t="s">
        <v>248</v>
      </c>
      <c r="B27" s="188" t="s">
        <v>182</v>
      </c>
      <c r="C27" s="189"/>
      <c r="D27" s="371">
        <f>D28</f>
        <v>95604.43</v>
      </c>
      <c r="E27" s="371">
        <f>E28</f>
        <v>99428.61</v>
      </c>
      <c r="F27" s="38"/>
    </row>
    <row r="28" spans="1:6" ht="83.25" customHeight="1">
      <c r="A28" s="190" t="s">
        <v>483</v>
      </c>
      <c r="B28" s="187" t="s">
        <v>175</v>
      </c>
      <c r="C28" s="189"/>
      <c r="D28" s="371">
        <f t="shared" ref="D28:E28" si="3">D29</f>
        <v>95604.43</v>
      </c>
      <c r="E28" s="371">
        <f t="shared" si="3"/>
        <v>99428.61</v>
      </c>
      <c r="F28" s="38"/>
    </row>
    <row r="29" spans="1:6" ht="50.25" customHeight="1">
      <c r="A29" s="190" t="s">
        <v>65</v>
      </c>
      <c r="B29" s="181"/>
      <c r="C29" s="181">
        <v>500</v>
      </c>
      <c r="D29" s="371">
        <v>95604.43</v>
      </c>
      <c r="E29" s="372">
        <v>99428.61</v>
      </c>
      <c r="F29" s="38"/>
    </row>
    <row r="30" spans="1:6" ht="61.5" customHeight="1">
      <c r="A30" s="185" t="s">
        <v>60</v>
      </c>
      <c r="B30" s="186" t="s">
        <v>176</v>
      </c>
      <c r="C30" s="189"/>
      <c r="D30" s="371">
        <v>0</v>
      </c>
      <c r="E30" s="371">
        <v>0</v>
      </c>
      <c r="F30" s="38"/>
    </row>
    <row r="31" spans="1:6" ht="55.5" customHeight="1">
      <c r="A31" s="191" t="s">
        <v>88</v>
      </c>
      <c r="B31" s="192" t="s">
        <v>185</v>
      </c>
      <c r="C31" s="189"/>
      <c r="D31" s="371">
        <f t="shared" ref="D31" si="4">D32</f>
        <v>382000</v>
      </c>
      <c r="E31" s="371">
        <f>E32</f>
        <v>0</v>
      </c>
      <c r="F31" s="38"/>
    </row>
    <row r="32" spans="1:6" ht="66.75" customHeight="1">
      <c r="A32" s="193" t="s">
        <v>61</v>
      </c>
      <c r="B32" s="194" t="s">
        <v>186</v>
      </c>
      <c r="C32" s="189"/>
      <c r="D32" s="371">
        <f>D36+D39+D33</f>
        <v>382000</v>
      </c>
      <c r="E32" s="371">
        <f>E33+E36+E39</f>
        <v>0</v>
      </c>
      <c r="F32" s="38"/>
    </row>
    <row r="33" spans="1:9" ht="60" customHeight="1">
      <c r="A33" s="193" t="s">
        <v>341</v>
      </c>
      <c r="B33" s="194" t="s">
        <v>342</v>
      </c>
      <c r="C33" s="374"/>
      <c r="D33" s="375">
        <f>D34</f>
        <v>100000</v>
      </c>
      <c r="E33" s="372">
        <f>E34</f>
        <v>0</v>
      </c>
      <c r="F33" s="38"/>
    </row>
    <row r="34" spans="1:9" ht="54.75" customHeight="1">
      <c r="A34" s="193" t="s">
        <v>254</v>
      </c>
      <c r="B34" s="194" t="s">
        <v>343</v>
      </c>
      <c r="C34" s="374"/>
      <c r="D34" s="375">
        <v>100000</v>
      </c>
      <c r="E34" s="372">
        <v>0</v>
      </c>
      <c r="F34" s="38"/>
    </row>
    <row r="35" spans="1:9" ht="54.75" customHeight="1">
      <c r="A35" s="190" t="s">
        <v>66</v>
      </c>
      <c r="B35" s="194"/>
      <c r="C35" s="374" t="s">
        <v>156</v>
      </c>
      <c r="D35" s="375">
        <v>100000</v>
      </c>
      <c r="E35" s="372">
        <v>0</v>
      </c>
      <c r="F35" s="38"/>
    </row>
    <row r="36" spans="1:9" ht="92.25" customHeight="1">
      <c r="A36" s="190" t="s">
        <v>187</v>
      </c>
      <c r="B36" s="181" t="s">
        <v>188</v>
      </c>
      <c r="C36" s="193"/>
      <c r="D36" s="376">
        <f>D37</f>
        <v>60000</v>
      </c>
      <c r="E36" s="372">
        <f>E37</f>
        <v>0</v>
      </c>
      <c r="F36" s="38"/>
    </row>
    <row r="37" spans="1:9" ht="51.75" customHeight="1">
      <c r="A37" s="190" t="s">
        <v>254</v>
      </c>
      <c r="B37" s="181" t="s">
        <v>191</v>
      </c>
      <c r="C37" s="193"/>
      <c r="D37" s="376">
        <f>D38</f>
        <v>60000</v>
      </c>
      <c r="E37" s="372">
        <f>E38</f>
        <v>0</v>
      </c>
      <c r="F37" s="38"/>
    </row>
    <row r="38" spans="1:9" ht="51.75" customHeight="1">
      <c r="A38" s="190" t="s">
        <v>66</v>
      </c>
      <c r="B38" s="181"/>
      <c r="C38" s="193">
        <v>200</v>
      </c>
      <c r="D38" s="376">
        <v>60000</v>
      </c>
      <c r="E38" s="372">
        <v>0</v>
      </c>
      <c r="F38" s="38"/>
    </row>
    <row r="39" spans="1:9" ht="83.25" customHeight="1">
      <c r="A39" s="190" t="s">
        <v>189</v>
      </c>
      <c r="B39" s="181" t="s">
        <v>190</v>
      </c>
      <c r="C39" s="193"/>
      <c r="D39" s="376">
        <f>D40</f>
        <v>222000</v>
      </c>
      <c r="E39" s="372">
        <f>E40</f>
        <v>0</v>
      </c>
      <c r="F39" s="38"/>
      <c r="G39" s="29"/>
      <c r="H39" s="29"/>
      <c r="I39" s="29"/>
    </row>
    <row r="40" spans="1:9" ht="50.25" customHeight="1">
      <c r="A40" s="190" t="s">
        <v>254</v>
      </c>
      <c r="B40" s="181" t="s">
        <v>192</v>
      </c>
      <c r="C40" s="195"/>
      <c r="D40" s="376">
        <f>D41</f>
        <v>222000</v>
      </c>
      <c r="E40" s="372">
        <f>E41</f>
        <v>0</v>
      </c>
      <c r="F40" s="38"/>
      <c r="G40" s="29"/>
      <c r="H40" s="29"/>
      <c r="I40" s="29"/>
    </row>
    <row r="41" spans="1:9" ht="53.25" customHeight="1">
      <c r="A41" s="190" t="s">
        <v>66</v>
      </c>
      <c r="B41" s="181"/>
      <c r="C41" s="193">
        <v>200</v>
      </c>
      <c r="D41" s="376">
        <v>222000</v>
      </c>
      <c r="E41" s="372">
        <v>0</v>
      </c>
      <c r="F41" s="36"/>
      <c r="G41" s="29"/>
      <c r="H41" s="29"/>
      <c r="I41" s="29"/>
    </row>
    <row r="42" spans="1:9" ht="51.75" customHeight="1">
      <c r="A42" s="185" t="s">
        <v>62</v>
      </c>
      <c r="B42" s="186" t="s">
        <v>193</v>
      </c>
      <c r="C42" s="196"/>
      <c r="D42" s="372">
        <f>D47+D43</f>
        <v>656433</v>
      </c>
      <c r="E42" s="372">
        <f>E47+E43</f>
        <v>2005399</v>
      </c>
      <c r="F42" s="36"/>
      <c r="G42" s="29"/>
      <c r="H42" s="29"/>
      <c r="I42" s="29"/>
    </row>
    <row r="43" spans="1:9" ht="77.25" customHeight="1">
      <c r="A43" s="198" t="s">
        <v>63</v>
      </c>
      <c r="B43" s="377" t="s">
        <v>194</v>
      </c>
      <c r="C43" s="378"/>
      <c r="D43" s="371">
        <f t="shared" ref="D43:E45" si="5">D44</f>
        <v>0</v>
      </c>
      <c r="E43" s="372">
        <f t="shared" si="5"/>
        <v>1595238</v>
      </c>
      <c r="F43" s="38"/>
      <c r="G43" s="29"/>
      <c r="H43" s="29"/>
      <c r="I43" s="29"/>
    </row>
    <row r="44" spans="1:9" ht="50.25" customHeight="1">
      <c r="A44" s="184" t="s">
        <v>447</v>
      </c>
      <c r="B44" s="188" t="s">
        <v>397</v>
      </c>
      <c r="C44" s="378"/>
      <c r="D44" s="371">
        <f t="shared" si="5"/>
        <v>0</v>
      </c>
      <c r="E44" s="372">
        <f t="shared" si="5"/>
        <v>1595238</v>
      </c>
      <c r="F44" s="38"/>
      <c r="G44" s="29"/>
      <c r="H44" s="29"/>
      <c r="I44" s="29"/>
    </row>
    <row r="45" spans="1:9" ht="100.5" customHeight="1">
      <c r="A45" s="184" t="s">
        <v>448</v>
      </c>
      <c r="B45" s="188" t="s">
        <v>400</v>
      </c>
      <c r="C45" s="374" t="s">
        <v>138</v>
      </c>
      <c r="D45" s="371">
        <f t="shared" si="5"/>
        <v>0</v>
      </c>
      <c r="E45" s="372">
        <f t="shared" si="5"/>
        <v>1595238</v>
      </c>
      <c r="F45" s="38"/>
      <c r="G45" s="29"/>
      <c r="H45" s="29"/>
      <c r="I45" s="29"/>
    </row>
    <row r="46" spans="1:9" ht="49.5" customHeight="1">
      <c r="A46" s="261" t="s">
        <v>398</v>
      </c>
      <c r="B46" s="188"/>
      <c r="C46" s="374" t="s">
        <v>399</v>
      </c>
      <c r="D46" s="375">
        <v>0</v>
      </c>
      <c r="E46" s="373">
        <v>1595238</v>
      </c>
      <c r="F46" s="38"/>
      <c r="G46" s="29"/>
      <c r="H46" s="29"/>
      <c r="I46" s="29"/>
    </row>
    <row r="47" spans="1:9" ht="71.25" customHeight="1">
      <c r="A47" s="180" t="s">
        <v>199</v>
      </c>
      <c r="B47" s="379" t="s">
        <v>200</v>
      </c>
      <c r="C47" s="170"/>
      <c r="D47" s="372">
        <f t="shared" ref="D47:E48" si="6">D48</f>
        <v>656433</v>
      </c>
      <c r="E47" s="372">
        <f t="shared" si="6"/>
        <v>410161</v>
      </c>
      <c r="F47" s="38"/>
    </row>
    <row r="48" spans="1:9" ht="91.5" customHeight="1">
      <c r="A48" s="181" t="s">
        <v>250</v>
      </c>
      <c r="B48" s="380" t="s">
        <v>201</v>
      </c>
      <c r="C48" s="170"/>
      <c r="D48" s="372">
        <f t="shared" si="6"/>
        <v>656433</v>
      </c>
      <c r="E48" s="372">
        <f t="shared" si="6"/>
        <v>410161</v>
      </c>
      <c r="F48" s="38"/>
    </row>
    <row r="49" spans="1:10" ht="71.25" customHeight="1">
      <c r="A49" s="184" t="s">
        <v>443</v>
      </c>
      <c r="B49" s="197" t="s">
        <v>372</v>
      </c>
      <c r="C49" s="170"/>
      <c r="D49" s="372">
        <f>D50</f>
        <v>656433</v>
      </c>
      <c r="E49" s="372">
        <f>E50</f>
        <v>410161</v>
      </c>
      <c r="F49" s="38"/>
    </row>
    <row r="50" spans="1:10" ht="39" customHeight="1">
      <c r="A50" s="170" t="s">
        <v>196</v>
      </c>
      <c r="B50" s="170"/>
      <c r="C50" s="170">
        <v>300</v>
      </c>
      <c r="D50" s="372">
        <v>656433</v>
      </c>
      <c r="E50" s="372">
        <v>410161</v>
      </c>
      <c r="F50" s="38"/>
    </row>
    <row r="51" spans="1:10" ht="62.25" customHeight="1">
      <c r="A51" s="185" t="s">
        <v>68</v>
      </c>
      <c r="B51" s="186" t="s">
        <v>202</v>
      </c>
      <c r="C51" s="197"/>
      <c r="D51" s="372">
        <f>D52</f>
        <v>14143159</v>
      </c>
      <c r="E51" s="372">
        <f>E52</f>
        <v>14433947</v>
      </c>
      <c r="F51" s="38"/>
    </row>
    <row r="52" spans="1:10" ht="59.25" customHeight="1">
      <c r="A52" s="82" t="s">
        <v>69</v>
      </c>
      <c r="B52" s="188" t="s">
        <v>203</v>
      </c>
      <c r="C52" s="197"/>
      <c r="D52" s="372">
        <f>D53+D61</f>
        <v>14143159</v>
      </c>
      <c r="E52" s="372">
        <f>E53+E61</f>
        <v>14433947</v>
      </c>
      <c r="F52" s="38"/>
    </row>
    <row r="53" spans="1:10" ht="67.5" customHeight="1">
      <c r="A53" s="82" t="s">
        <v>374</v>
      </c>
      <c r="B53" s="188" t="s">
        <v>205</v>
      </c>
      <c r="C53" s="197"/>
      <c r="D53" s="372">
        <f>D54+D59+D56</f>
        <v>9392620</v>
      </c>
      <c r="E53" s="372">
        <f>E54+E59+E56</f>
        <v>9548620</v>
      </c>
      <c r="F53" s="38"/>
    </row>
    <row r="54" spans="1:10" ht="48.75" customHeight="1">
      <c r="A54" s="82" t="s">
        <v>378</v>
      </c>
      <c r="B54" s="188" t="s">
        <v>207</v>
      </c>
      <c r="C54" s="202"/>
      <c r="D54" s="372">
        <f t="shared" ref="D54:E54" si="7">D55</f>
        <v>3207000</v>
      </c>
      <c r="E54" s="372">
        <f t="shared" si="7"/>
        <v>3363000</v>
      </c>
      <c r="F54" s="38"/>
      <c r="G54" s="29"/>
      <c r="H54" s="29"/>
      <c r="I54" s="29"/>
    </row>
    <row r="55" spans="1:10" ht="48.75" customHeight="1">
      <c r="A55" s="200" t="s">
        <v>66</v>
      </c>
      <c r="B55" s="201"/>
      <c r="C55" s="202" t="s">
        <v>156</v>
      </c>
      <c r="D55" s="373">
        <v>3207000</v>
      </c>
      <c r="E55" s="373">
        <v>3363000</v>
      </c>
      <c r="F55" s="38"/>
      <c r="G55" s="29"/>
      <c r="H55" s="29"/>
      <c r="I55" s="29"/>
    </row>
    <row r="56" spans="1:10" ht="48.75" customHeight="1">
      <c r="A56" s="82" t="s">
        <v>374</v>
      </c>
      <c r="B56" s="188" t="s">
        <v>205</v>
      </c>
      <c r="C56" s="199"/>
      <c r="D56" s="372">
        <f>D57</f>
        <v>309281</v>
      </c>
      <c r="E56" s="373">
        <f>E57</f>
        <v>309281</v>
      </c>
      <c r="F56" s="38"/>
      <c r="G56" s="29"/>
      <c r="H56" s="29"/>
      <c r="I56" s="29"/>
    </row>
    <row r="57" spans="1:10" ht="48.75" customHeight="1">
      <c r="A57" s="82" t="s">
        <v>377</v>
      </c>
      <c r="B57" s="188" t="s">
        <v>376</v>
      </c>
      <c r="C57" s="199"/>
      <c r="D57" s="372">
        <f>D58</f>
        <v>309281</v>
      </c>
      <c r="E57" s="373">
        <f>E58</f>
        <v>309281</v>
      </c>
      <c r="F57" s="38"/>
      <c r="G57" s="29"/>
      <c r="H57" s="29"/>
      <c r="I57" s="29"/>
    </row>
    <row r="58" spans="1:10" ht="48.75" customHeight="1">
      <c r="A58" s="203" t="s">
        <v>66</v>
      </c>
      <c r="B58" s="170"/>
      <c r="C58" s="170">
        <v>200</v>
      </c>
      <c r="D58" s="372">
        <v>309281</v>
      </c>
      <c r="E58" s="373">
        <v>309281</v>
      </c>
      <c r="F58" s="38"/>
      <c r="G58" s="29"/>
      <c r="H58" s="29"/>
      <c r="I58" s="29"/>
    </row>
    <row r="59" spans="1:10" s="29" customFormat="1" ht="75.75" customHeight="1">
      <c r="A59" s="203" t="s">
        <v>395</v>
      </c>
      <c r="B59" s="181" t="s">
        <v>396</v>
      </c>
      <c r="C59" s="170"/>
      <c r="D59" s="372">
        <f>D60</f>
        <v>5876339</v>
      </c>
      <c r="E59" s="372">
        <f>E60</f>
        <v>5876339</v>
      </c>
      <c r="I59" s="2"/>
      <c r="J59" s="2"/>
    </row>
    <row r="60" spans="1:10" s="29" customFormat="1" ht="39.75" customHeight="1">
      <c r="A60" s="203" t="s">
        <v>66</v>
      </c>
      <c r="B60" s="170"/>
      <c r="C60" s="170">
        <v>200</v>
      </c>
      <c r="D60" s="372">
        <v>5876339</v>
      </c>
      <c r="E60" s="372">
        <v>5876339</v>
      </c>
      <c r="I60" s="2"/>
      <c r="J60" s="2"/>
    </row>
    <row r="61" spans="1:10" s="29" customFormat="1" ht="39.75" customHeight="1">
      <c r="A61" s="82" t="s">
        <v>375</v>
      </c>
      <c r="B61" s="188" t="s">
        <v>206</v>
      </c>
      <c r="C61" s="202"/>
      <c r="D61" s="372">
        <f>D62+D64</f>
        <v>4750539</v>
      </c>
      <c r="E61" s="372">
        <f>E62+E64</f>
        <v>4885327</v>
      </c>
      <c r="I61" s="2"/>
      <c r="J61" s="2"/>
    </row>
    <row r="62" spans="1:10" s="29" customFormat="1" ht="39.75" customHeight="1">
      <c r="A62" s="82" t="s">
        <v>204</v>
      </c>
      <c r="B62" s="188" t="s">
        <v>373</v>
      </c>
      <c r="C62" s="199"/>
      <c r="D62" s="372">
        <f>D63</f>
        <v>2725496</v>
      </c>
      <c r="E62" s="372">
        <f>E63</f>
        <v>2860284</v>
      </c>
      <c r="I62" s="2"/>
      <c r="J62" s="2"/>
    </row>
    <row r="63" spans="1:10" s="29" customFormat="1" ht="39.75" customHeight="1">
      <c r="A63" s="200" t="s">
        <v>66</v>
      </c>
      <c r="B63" s="201"/>
      <c r="C63" s="202" t="s">
        <v>156</v>
      </c>
      <c r="D63" s="373">
        <v>2725496</v>
      </c>
      <c r="E63" s="372">
        <v>2860284</v>
      </c>
      <c r="I63" s="2"/>
      <c r="J63" s="2"/>
    </row>
    <row r="64" spans="1:10" s="29" customFormat="1" ht="39.75" customHeight="1">
      <c r="A64" s="190" t="s">
        <v>403</v>
      </c>
      <c r="B64" s="181" t="s">
        <v>404</v>
      </c>
      <c r="C64" s="170"/>
      <c r="D64" s="372">
        <f>D65</f>
        <v>2025043</v>
      </c>
      <c r="E64" s="372">
        <f>E65</f>
        <v>2025043</v>
      </c>
      <c r="I64" s="2"/>
      <c r="J64" s="2"/>
    </row>
    <row r="65" spans="1:10" s="29" customFormat="1" ht="39.75" customHeight="1">
      <c r="A65" s="203" t="s">
        <v>66</v>
      </c>
      <c r="B65" s="170"/>
      <c r="C65" s="170">
        <v>200</v>
      </c>
      <c r="D65" s="372">
        <v>2025043</v>
      </c>
      <c r="E65" s="372">
        <v>2025043</v>
      </c>
      <c r="I65" s="2"/>
      <c r="J65" s="2"/>
    </row>
    <row r="66" spans="1:10" ht="91.5" customHeight="1">
      <c r="A66" s="191" t="s">
        <v>70</v>
      </c>
      <c r="B66" s="192" t="s">
        <v>208</v>
      </c>
      <c r="C66" s="197"/>
      <c r="D66" s="372">
        <f>D67</f>
        <v>15000</v>
      </c>
      <c r="E66" s="372">
        <f>E67</f>
        <v>0</v>
      </c>
      <c r="F66" s="36"/>
      <c r="G66" s="29"/>
      <c r="H66" s="29"/>
      <c r="I66" s="29"/>
    </row>
    <row r="67" spans="1:10" ht="81" customHeight="1">
      <c r="A67" s="193" t="s">
        <v>71</v>
      </c>
      <c r="B67" s="194" t="s">
        <v>209</v>
      </c>
      <c r="C67" s="197"/>
      <c r="D67" s="372">
        <f>D68+D71</f>
        <v>15000</v>
      </c>
      <c r="E67" s="372">
        <f>E68+E71</f>
        <v>0</v>
      </c>
      <c r="F67" s="36"/>
      <c r="G67" s="29"/>
      <c r="H67" s="29"/>
      <c r="I67" s="29"/>
    </row>
    <row r="68" spans="1:10" ht="52.5" customHeight="1">
      <c r="A68" s="193" t="s">
        <v>251</v>
      </c>
      <c r="B68" s="194" t="s">
        <v>210</v>
      </c>
      <c r="C68" s="197"/>
      <c r="D68" s="372">
        <f>D69</f>
        <v>5000</v>
      </c>
      <c r="E68" s="372">
        <f>E69</f>
        <v>0</v>
      </c>
      <c r="F68" s="36"/>
      <c r="G68" s="29"/>
      <c r="H68" s="29"/>
      <c r="I68" s="29"/>
    </row>
    <row r="69" spans="1:10" ht="37.5" customHeight="1">
      <c r="A69" s="82" t="s">
        <v>72</v>
      </c>
      <c r="B69" s="188" t="s">
        <v>211</v>
      </c>
      <c r="C69" s="197"/>
      <c r="D69" s="372">
        <f>D70</f>
        <v>5000</v>
      </c>
      <c r="E69" s="371">
        <f>E70</f>
        <v>0</v>
      </c>
      <c r="F69" s="36"/>
      <c r="G69" s="29"/>
      <c r="H69" s="29"/>
      <c r="I69" s="29"/>
    </row>
    <row r="70" spans="1:10" ht="40.5" customHeight="1">
      <c r="A70" s="190" t="s">
        <v>66</v>
      </c>
      <c r="B70" s="181"/>
      <c r="C70" s="193">
        <v>200</v>
      </c>
      <c r="D70" s="372">
        <v>5000</v>
      </c>
      <c r="E70" s="372">
        <v>0</v>
      </c>
      <c r="F70" s="36"/>
    </row>
    <row r="71" spans="1:10" ht="58.5" customHeight="1">
      <c r="A71" s="190" t="s">
        <v>252</v>
      </c>
      <c r="B71" s="181" t="s">
        <v>212</v>
      </c>
      <c r="C71" s="193"/>
      <c r="D71" s="372">
        <f>D72</f>
        <v>10000</v>
      </c>
      <c r="E71" s="372">
        <f>E72</f>
        <v>0</v>
      </c>
      <c r="F71" s="36"/>
    </row>
    <row r="72" spans="1:10" ht="56.25" customHeight="1">
      <c r="A72" s="82" t="s">
        <v>73</v>
      </c>
      <c r="B72" s="188" t="s">
        <v>213</v>
      </c>
      <c r="C72" s="197"/>
      <c r="D72" s="372">
        <f>D73</f>
        <v>10000</v>
      </c>
      <c r="E72" s="372">
        <f>E73</f>
        <v>0</v>
      </c>
      <c r="F72" s="38"/>
      <c r="G72" s="29"/>
      <c r="H72" s="29"/>
      <c r="I72" s="29"/>
    </row>
    <row r="73" spans="1:10" ht="59.25" customHeight="1">
      <c r="A73" s="190" t="s">
        <v>66</v>
      </c>
      <c r="B73" s="181"/>
      <c r="C73" s="193">
        <v>200</v>
      </c>
      <c r="D73" s="372">
        <v>10000</v>
      </c>
      <c r="E73" s="372">
        <v>0</v>
      </c>
      <c r="F73" s="38"/>
      <c r="G73" s="29"/>
      <c r="H73" s="29"/>
      <c r="I73" s="29"/>
    </row>
    <row r="74" spans="1:10" ht="49.5" customHeight="1">
      <c r="A74" s="191" t="s">
        <v>74</v>
      </c>
      <c r="B74" s="192" t="s">
        <v>243</v>
      </c>
      <c r="C74" s="197"/>
      <c r="D74" s="372">
        <f>D75</f>
        <v>821039.38</v>
      </c>
      <c r="E74" s="372">
        <f>E75</f>
        <v>0</v>
      </c>
      <c r="F74" s="38"/>
      <c r="G74" s="29"/>
      <c r="H74" s="29"/>
      <c r="I74" s="29"/>
    </row>
    <row r="75" spans="1:10" ht="51.75" customHeight="1">
      <c r="A75" s="181" t="s">
        <v>75</v>
      </c>
      <c r="B75" s="187" t="s">
        <v>215</v>
      </c>
      <c r="C75" s="197"/>
      <c r="D75" s="372">
        <f>D76+D79</f>
        <v>821039.38</v>
      </c>
      <c r="E75" s="372">
        <f>E76+E79</f>
        <v>0</v>
      </c>
      <c r="F75" s="38"/>
      <c r="G75" s="29"/>
      <c r="H75" s="29"/>
      <c r="I75" s="29"/>
    </row>
    <row r="76" spans="1:10" ht="63.75" customHeight="1">
      <c r="A76" s="190" t="s">
        <v>223</v>
      </c>
      <c r="B76" s="181" t="s">
        <v>224</v>
      </c>
      <c r="C76" s="195"/>
      <c r="D76" s="375">
        <f>D77</f>
        <v>21039.38</v>
      </c>
      <c r="E76" s="372">
        <f>E77</f>
        <v>0</v>
      </c>
      <c r="F76" s="36"/>
      <c r="G76" s="29"/>
      <c r="H76" s="29"/>
      <c r="I76" s="29"/>
    </row>
    <row r="77" spans="1:10" s="8" customFormat="1" ht="50.25" customHeight="1">
      <c r="A77" s="193" t="s">
        <v>255</v>
      </c>
      <c r="B77" s="194" t="s">
        <v>226</v>
      </c>
      <c r="C77" s="204"/>
      <c r="D77" s="371">
        <f>D78</f>
        <v>21039.38</v>
      </c>
      <c r="E77" s="372">
        <f>E78</f>
        <v>0</v>
      </c>
      <c r="F77" s="36"/>
    </row>
    <row r="78" spans="1:10" s="8" customFormat="1" ht="60.75" customHeight="1">
      <c r="A78" s="203" t="s">
        <v>66</v>
      </c>
      <c r="B78" s="170"/>
      <c r="C78" s="195">
        <v>200</v>
      </c>
      <c r="D78" s="371">
        <v>21039.38</v>
      </c>
      <c r="E78" s="372">
        <v>0</v>
      </c>
      <c r="F78" s="36"/>
    </row>
    <row r="79" spans="1:10" s="8" customFormat="1" ht="48.75" customHeight="1">
      <c r="A79" s="190" t="s">
        <v>227</v>
      </c>
      <c r="B79" s="181" t="s">
        <v>253</v>
      </c>
      <c r="C79" s="195"/>
      <c r="D79" s="371">
        <f>D80</f>
        <v>800000</v>
      </c>
      <c r="E79" s="372">
        <f>E80</f>
        <v>0</v>
      </c>
      <c r="F79" s="151"/>
    </row>
    <row r="80" spans="1:10" s="8" customFormat="1" ht="58.5" customHeight="1">
      <c r="A80" s="193" t="s">
        <v>76</v>
      </c>
      <c r="B80" s="194" t="s">
        <v>228</v>
      </c>
      <c r="C80" s="199"/>
      <c r="D80" s="372">
        <f>D81</f>
        <v>800000</v>
      </c>
      <c r="E80" s="372">
        <f>E81</f>
        <v>0</v>
      </c>
      <c r="F80" s="151"/>
    </row>
    <row r="81" spans="1:9" s="8" customFormat="1" ht="51.75" customHeight="1">
      <c r="A81" s="203" t="s">
        <v>66</v>
      </c>
      <c r="B81" s="170"/>
      <c r="C81" s="195">
        <v>200</v>
      </c>
      <c r="D81" s="373">
        <v>800000</v>
      </c>
      <c r="E81" s="372">
        <v>0</v>
      </c>
      <c r="F81" s="151"/>
    </row>
    <row r="82" spans="1:9" ht="77.25" customHeight="1">
      <c r="A82" s="381" t="s">
        <v>294</v>
      </c>
      <c r="B82" s="250" t="s">
        <v>296</v>
      </c>
      <c r="C82" s="195"/>
      <c r="D82" s="373">
        <f>D83</f>
        <v>365028</v>
      </c>
      <c r="E82" s="372">
        <f>E83</f>
        <v>17028</v>
      </c>
      <c r="F82" s="29"/>
      <c r="G82" s="29"/>
      <c r="H82" s="29"/>
    </row>
    <row r="83" spans="1:9" ht="51.75" customHeight="1">
      <c r="A83" s="382" t="s">
        <v>295</v>
      </c>
      <c r="B83" s="180" t="s">
        <v>297</v>
      </c>
      <c r="C83" s="195"/>
      <c r="D83" s="373">
        <f>D84</f>
        <v>365028</v>
      </c>
      <c r="E83" s="372">
        <f>E84</f>
        <v>17028</v>
      </c>
      <c r="F83" s="29"/>
      <c r="G83" s="29"/>
      <c r="H83" s="29"/>
    </row>
    <row r="84" spans="1:9" ht="48" customHeight="1">
      <c r="A84" s="190" t="s">
        <v>298</v>
      </c>
      <c r="B84" s="180" t="s">
        <v>299</v>
      </c>
      <c r="C84" s="195"/>
      <c r="D84" s="373">
        <f>D85+D87+D89</f>
        <v>365028</v>
      </c>
      <c r="E84" s="372">
        <f>E85+E87+E89</f>
        <v>17028</v>
      </c>
      <c r="F84" s="29"/>
      <c r="G84" s="29"/>
      <c r="H84" s="29"/>
    </row>
    <row r="85" spans="1:9" ht="117.75" customHeight="1">
      <c r="A85" s="190" t="s">
        <v>300</v>
      </c>
      <c r="B85" s="181" t="s">
        <v>301</v>
      </c>
      <c r="C85" s="195"/>
      <c r="D85" s="373">
        <f>D86</f>
        <v>348000</v>
      </c>
      <c r="E85" s="372">
        <f>E86</f>
        <v>0</v>
      </c>
      <c r="F85" s="29"/>
      <c r="G85" s="29"/>
      <c r="H85" s="29"/>
    </row>
    <row r="86" spans="1:9" ht="38.25" customHeight="1">
      <c r="A86" s="190" t="s">
        <v>119</v>
      </c>
      <c r="B86" s="180"/>
      <c r="C86" s="195">
        <v>500</v>
      </c>
      <c r="D86" s="373">
        <v>348000</v>
      </c>
      <c r="E86" s="372">
        <v>0</v>
      </c>
      <c r="F86" s="29"/>
      <c r="G86" s="29"/>
      <c r="H86" s="29"/>
    </row>
    <row r="87" spans="1:9" ht="81.75" customHeight="1">
      <c r="A87" s="190" t="s">
        <v>492</v>
      </c>
      <c r="B87" s="181" t="s">
        <v>503</v>
      </c>
      <c r="C87" s="195"/>
      <c r="D87" s="373">
        <f>D88</f>
        <v>15325</v>
      </c>
      <c r="E87" s="372">
        <f>E88</f>
        <v>15325</v>
      </c>
      <c r="F87" s="29"/>
      <c r="G87" s="29"/>
      <c r="H87" s="29"/>
    </row>
    <row r="88" spans="1:9" ht="38.25" customHeight="1">
      <c r="A88" s="190" t="s">
        <v>67</v>
      </c>
      <c r="B88" s="180"/>
      <c r="C88" s="195">
        <v>800</v>
      </c>
      <c r="D88" s="373">
        <v>15325</v>
      </c>
      <c r="E88" s="372">
        <v>15325</v>
      </c>
      <c r="F88" s="29"/>
      <c r="G88" s="29"/>
      <c r="H88" s="29"/>
    </row>
    <row r="89" spans="1:9" ht="69.75" customHeight="1">
      <c r="A89" s="190" t="s">
        <v>493</v>
      </c>
      <c r="B89" s="181" t="s">
        <v>504</v>
      </c>
      <c r="C89" s="195"/>
      <c r="D89" s="373">
        <f>D90</f>
        <v>1703</v>
      </c>
      <c r="E89" s="372">
        <f>E90</f>
        <v>1703</v>
      </c>
      <c r="F89" s="29"/>
      <c r="G89" s="29"/>
      <c r="H89" s="29"/>
    </row>
    <row r="90" spans="1:9" ht="38.25" customHeight="1">
      <c r="A90" s="190" t="s">
        <v>67</v>
      </c>
      <c r="B90" s="180"/>
      <c r="C90" s="195">
        <v>800</v>
      </c>
      <c r="D90" s="373">
        <v>1703</v>
      </c>
      <c r="E90" s="372">
        <v>1703</v>
      </c>
      <c r="F90" s="29"/>
      <c r="G90" s="29"/>
      <c r="H90" s="29"/>
    </row>
    <row r="91" spans="1:9" ht="52.5" customHeight="1">
      <c r="A91" s="381" t="s">
        <v>290</v>
      </c>
      <c r="B91" s="383" t="s">
        <v>292</v>
      </c>
      <c r="C91" s="195"/>
      <c r="D91" s="373">
        <f>D92</f>
        <v>0</v>
      </c>
      <c r="E91" s="372">
        <v>0</v>
      </c>
      <c r="F91" s="29"/>
      <c r="G91" s="29"/>
      <c r="H91" s="29"/>
    </row>
    <row r="92" spans="1:9" ht="67.5" customHeight="1">
      <c r="A92" s="382" t="s">
        <v>291</v>
      </c>
      <c r="B92" s="180" t="s">
        <v>293</v>
      </c>
      <c r="C92" s="195"/>
      <c r="D92" s="373">
        <v>0</v>
      </c>
      <c r="E92" s="372">
        <v>0</v>
      </c>
      <c r="F92" s="29"/>
      <c r="G92" s="29"/>
      <c r="H92" s="29"/>
    </row>
    <row r="93" spans="1:9" s="8" customFormat="1" ht="99" customHeight="1">
      <c r="A93" s="381" t="s">
        <v>333</v>
      </c>
      <c r="B93" s="250" t="s">
        <v>304</v>
      </c>
      <c r="C93" s="195"/>
      <c r="D93" s="372">
        <f t="shared" ref="D93:E93" si="8">D94</f>
        <v>0</v>
      </c>
      <c r="E93" s="372">
        <f t="shared" si="8"/>
        <v>0</v>
      </c>
      <c r="F93" s="151"/>
    </row>
    <row r="94" spans="1:9" s="8" customFormat="1" ht="88.5" customHeight="1">
      <c r="A94" s="382" t="s">
        <v>334</v>
      </c>
      <c r="B94" s="180" t="s">
        <v>305</v>
      </c>
      <c r="C94" s="195"/>
      <c r="D94" s="373">
        <v>0</v>
      </c>
      <c r="E94" s="372">
        <v>0</v>
      </c>
      <c r="F94" s="151"/>
    </row>
    <row r="95" spans="1:9" s="8" customFormat="1" ht="38.25" customHeight="1">
      <c r="A95" s="250" t="s">
        <v>79</v>
      </c>
      <c r="B95" s="250" t="s">
        <v>229</v>
      </c>
      <c r="C95" s="189"/>
      <c r="D95" s="371">
        <f>D96+D99+D110+D102+D104+D112+D114+D116+D118+D120+D122+D124+D108</f>
        <v>6203839.5900000008</v>
      </c>
      <c r="E95" s="371">
        <f>E96+E99+E110+E102+E104+E112+E114+E116+E118+E120+E124+E122+E108</f>
        <v>5703317.1600000001</v>
      </c>
      <c r="F95" s="151"/>
    </row>
    <row r="96" spans="1:9" ht="81.75" customHeight="1">
      <c r="A96" s="384" t="s">
        <v>239</v>
      </c>
      <c r="B96" s="385" t="s">
        <v>241</v>
      </c>
      <c r="C96" s="386"/>
      <c r="D96" s="387">
        <f>D97+D98</f>
        <v>59411</v>
      </c>
      <c r="E96" s="372">
        <f>SUM(E97:E98)</f>
        <v>59411</v>
      </c>
      <c r="F96" s="151"/>
      <c r="G96" s="29"/>
      <c r="H96" s="29"/>
      <c r="I96" s="29"/>
    </row>
    <row r="97" spans="1:9" ht="34.5" customHeight="1">
      <c r="A97" s="203" t="s">
        <v>82</v>
      </c>
      <c r="B97" s="385"/>
      <c r="C97" s="388" t="s">
        <v>240</v>
      </c>
      <c r="D97" s="389">
        <v>45701</v>
      </c>
      <c r="E97" s="372">
        <v>45701</v>
      </c>
      <c r="F97" s="151"/>
      <c r="G97" s="29"/>
      <c r="H97" s="29"/>
      <c r="I97" s="29"/>
    </row>
    <row r="98" spans="1:9" s="8" customFormat="1" ht="32.25" customHeight="1">
      <c r="A98" s="203" t="s">
        <v>66</v>
      </c>
      <c r="B98" s="385"/>
      <c r="C98" s="388" t="s">
        <v>156</v>
      </c>
      <c r="D98" s="389">
        <v>13710</v>
      </c>
      <c r="E98" s="372">
        <v>13710</v>
      </c>
      <c r="F98" s="38"/>
    </row>
    <row r="99" spans="1:9" s="8" customFormat="1" ht="54.75" customHeight="1">
      <c r="A99" s="190" t="s">
        <v>270</v>
      </c>
      <c r="B99" s="385" t="s">
        <v>269</v>
      </c>
      <c r="C99" s="388"/>
      <c r="D99" s="390">
        <f>D100+D101</f>
        <v>240940</v>
      </c>
      <c r="E99" s="372">
        <f>E100+E101</f>
        <v>249837</v>
      </c>
      <c r="F99" s="38"/>
    </row>
    <row r="100" spans="1:9" s="31" customFormat="1" ht="90" customHeight="1">
      <c r="A100" s="391" t="s">
        <v>271</v>
      </c>
      <c r="B100" s="385"/>
      <c r="C100" s="388" t="s">
        <v>240</v>
      </c>
      <c r="D100" s="389">
        <v>240940</v>
      </c>
      <c r="E100" s="373">
        <v>249837</v>
      </c>
      <c r="F100" s="38"/>
    </row>
    <row r="101" spans="1:9" s="31" customFormat="1" ht="65.25" customHeight="1">
      <c r="A101" s="203" t="s">
        <v>66</v>
      </c>
      <c r="B101" s="385"/>
      <c r="C101" s="388" t="s">
        <v>156</v>
      </c>
      <c r="D101" s="389">
        <v>0</v>
      </c>
      <c r="E101" s="373">
        <v>0</v>
      </c>
      <c r="F101" s="38"/>
    </row>
    <row r="102" spans="1:9" s="31" customFormat="1" ht="51" customHeight="1">
      <c r="A102" s="82" t="s">
        <v>80</v>
      </c>
      <c r="B102" s="82" t="s">
        <v>230</v>
      </c>
      <c r="C102" s="189"/>
      <c r="D102" s="371">
        <f>D103</f>
        <v>872340</v>
      </c>
      <c r="E102" s="371">
        <f>E103</f>
        <v>872340</v>
      </c>
      <c r="F102" s="36"/>
    </row>
    <row r="103" spans="1:9" s="31" customFormat="1" ht="93" customHeight="1">
      <c r="A103" s="203" t="s">
        <v>82</v>
      </c>
      <c r="B103" s="170"/>
      <c r="C103" s="193">
        <v>100</v>
      </c>
      <c r="D103" s="372">
        <v>872340</v>
      </c>
      <c r="E103" s="371">
        <v>872340</v>
      </c>
      <c r="F103" s="43"/>
    </row>
    <row r="104" spans="1:9" s="8" customFormat="1" ht="39" customHeight="1">
      <c r="A104" s="82" t="s">
        <v>81</v>
      </c>
      <c r="B104" s="82" t="s">
        <v>231</v>
      </c>
      <c r="C104" s="193" t="s">
        <v>138</v>
      </c>
      <c r="D104" s="372">
        <f>D105+D106+D107</f>
        <v>4547216.4700000007</v>
      </c>
      <c r="E104" s="371">
        <f>E105+E106+E107</f>
        <v>4112058.04</v>
      </c>
      <c r="F104" s="43"/>
    </row>
    <row r="105" spans="1:9" s="8" customFormat="1" ht="92.25" customHeight="1">
      <c r="A105" s="203" t="s">
        <v>82</v>
      </c>
      <c r="B105" s="170"/>
      <c r="C105" s="193">
        <v>100</v>
      </c>
      <c r="D105" s="372">
        <v>3767380.47</v>
      </c>
      <c r="E105" s="372">
        <v>3767380.47</v>
      </c>
      <c r="F105" s="43"/>
    </row>
    <row r="106" spans="1:9" s="8" customFormat="1" ht="37.5" customHeight="1">
      <c r="A106" s="203" t="s">
        <v>66</v>
      </c>
      <c r="B106" s="194"/>
      <c r="C106" s="189" t="s">
        <v>156</v>
      </c>
      <c r="D106" s="372">
        <v>739163</v>
      </c>
      <c r="E106" s="372">
        <v>304004.57</v>
      </c>
      <c r="F106" s="38"/>
    </row>
    <row r="107" spans="1:9" s="8" customFormat="1" ht="23.25" customHeight="1">
      <c r="A107" s="203" t="s">
        <v>67</v>
      </c>
      <c r="B107" s="170"/>
      <c r="C107" s="193">
        <v>800</v>
      </c>
      <c r="D107" s="372">
        <v>40673</v>
      </c>
      <c r="E107" s="372">
        <v>40673</v>
      </c>
      <c r="F107" s="38"/>
    </row>
    <row r="108" spans="1:9" s="8" customFormat="1" ht="42.75" customHeight="1">
      <c r="A108" s="203" t="s">
        <v>360</v>
      </c>
      <c r="B108" s="181" t="s">
        <v>359</v>
      </c>
      <c r="C108" s="193"/>
      <c r="D108" s="371">
        <f>D109</f>
        <v>6000</v>
      </c>
      <c r="E108" s="372">
        <f>E109</f>
        <v>0</v>
      </c>
      <c r="F108" s="38"/>
    </row>
    <row r="109" spans="1:9" s="8" customFormat="1" ht="43.5" customHeight="1">
      <c r="A109" s="203" t="s">
        <v>66</v>
      </c>
      <c r="B109" s="170"/>
      <c r="C109" s="193">
        <v>200</v>
      </c>
      <c r="D109" s="371">
        <v>6000</v>
      </c>
      <c r="E109" s="372">
        <v>0</v>
      </c>
      <c r="F109" s="38"/>
    </row>
    <row r="110" spans="1:9" s="8" customFormat="1" ht="123.75" customHeight="1">
      <c r="A110" s="190" t="s">
        <v>480</v>
      </c>
      <c r="B110" s="82" t="s">
        <v>232</v>
      </c>
      <c r="C110" s="204"/>
      <c r="D110" s="371">
        <f>D111</f>
        <v>80672</v>
      </c>
      <c r="E110" s="372">
        <f>E111</f>
        <v>80672</v>
      </c>
      <c r="F110" s="38"/>
    </row>
    <row r="111" spans="1:9" s="8" customFormat="1" ht="30.75" customHeight="1">
      <c r="A111" s="170" t="s">
        <v>65</v>
      </c>
      <c r="B111" s="170"/>
      <c r="C111" s="170">
        <v>500</v>
      </c>
      <c r="D111" s="371">
        <v>80672</v>
      </c>
      <c r="E111" s="372">
        <v>80672</v>
      </c>
      <c r="F111" s="38"/>
    </row>
    <row r="112" spans="1:9" s="8" customFormat="1" ht="43.5" customHeight="1">
      <c r="A112" s="190" t="s">
        <v>89</v>
      </c>
      <c r="B112" s="82" t="s">
        <v>233</v>
      </c>
      <c r="C112" s="189"/>
      <c r="D112" s="371">
        <f>D113</f>
        <v>100000</v>
      </c>
      <c r="E112" s="372">
        <f>E113</f>
        <v>100000</v>
      </c>
      <c r="F112" s="148"/>
    </row>
    <row r="113" spans="1:6">
      <c r="A113" s="170" t="s">
        <v>67</v>
      </c>
      <c r="B113" s="170"/>
      <c r="C113" s="181">
        <v>800</v>
      </c>
      <c r="D113" s="371">
        <v>100000</v>
      </c>
      <c r="E113" s="372">
        <v>100000</v>
      </c>
      <c r="F113" s="8"/>
    </row>
    <row r="114" spans="1:6" ht="66">
      <c r="A114" s="190" t="s">
        <v>481</v>
      </c>
      <c r="B114" s="82" t="s">
        <v>235</v>
      </c>
      <c r="C114" s="204"/>
      <c r="D114" s="371">
        <f>D115</f>
        <v>57587</v>
      </c>
      <c r="E114" s="372">
        <f>E115</f>
        <v>57587</v>
      </c>
    </row>
    <row r="115" spans="1:6">
      <c r="A115" s="170" t="s">
        <v>65</v>
      </c>
      <c r="B115" s="170"/>
      <c r="C115" s="170">
        <v>500</v>
      </c>
      <c r="D115" s="375">
        <v>57587</v>
      </c>
      <c r="E115" s="373">
        <v>57587</v>
      </c>
    </row>
    <row r="116" spans="1:6" ht="49.5">
      <c r="A116" s="190" t="s">
        <v>482</v>
      </c>
      <c r="B116" s="82" t="s">
        <v>236</v>
      </c>
      <c r="C116" s="204"/>
      <c r="D116" s="375">
        <f>D117</f>
        <v>113188</v>
      </c>
      <c r="E116" s="373">
        <f>E117</f>
        <v>113188</v>
      </c>
    </row>
    <row r="117" spans="1:6">
      <c r="A117" s="170" t="s">
        <v>65</v>
      </c>
      <c r="B117" s="170"/>
      <c r="C117" s="170">
        <v>500</v>
      </c>
      <c r="D117" s="375">
        <v>113188</v>
      </c>
      <c r="E117" s="372">
        <v>113188</v>
      </c>
    </row>
    <row r="118" spans="1:6" ht="99">
      <c r="A118" s="190" t="s">
        <v>483</v>
      </c>
      <c r="B118" s="82" t="s">
        <v>238</v>
      </c>
      <c r="C118" s="204"/>
      <c r="D118" s="371">
        <f>D119</f>
        <v>15886</v>
      </c>
      <c r="E118" s="373">
        <f>E119</f>
        <v>15886</v>
      </c>
    </row>
    <row r="119" spans="1:6">
      <c r="A119" s="170" t="s">
        <v>65</v>
      </c>
      <c r="B119" s="170"/>
      <c r="C119" s="170">
        <v>500</v>
      </c>
      <c r="D119" s="375">
        <v>15886</v>
      </c>
      <c r="E119" s="373">
        <v>15886</v>
      </c>
    </row>
    <row r="120" spans="1:6" ht="79.5" customHeight="1">
      <c r="A120" s="384" t="s">
        <v>485</v>
      </c>
      <c r="B120" s="385" t="s">
        <v>237</v>
      </c>
      <c r="C120" s="392"/>
      <c r="D120" s="387">
        <f>D121</f>
        <v>11915</v>
      </c>
      <c r="E120" s="373">
        <f>E121</f>
        <v>11915</v>
      </c>
    </row>
    <row r="121" spans="1:6">
      <c r="A121" s="170" t="s">
        <v>65</v>
      </c>
      <c r="B121" s="170"/>
      <c r="C121" s="393">
        <v>500</v>
      </c>
      <c r="D121" s="375">
        <v>11915</v>
      </c>
      <c r="E121" s="373">
        <v>11915</v>
      </c>
    </row>
    <row r="122" spans="1:6" s="31" customFormat="1" ht="63.75" customHeight="1">
      <c r="A122" s="193" t="s">
        <v>407</v>
      </c>
      <c r="B122" s="385" t="s">
        <v>382</v>
      </c>
      <c r="C122" s="386"/>
      <c r="D122" s="387">
        <f>D123</f>
        <v>30423.119999999999</v>
      </c>
      <c r="E122" s="373">
        <f>E123</f>
        <v>30423.119999999999</v>
      </c>
    </row>
    <row r="123" spans="1:6" s="31" customFormat="1" ht="33" customHeight="1">
      <c r="A123" s="170" t="s">
        <v>65</v>
      </c>
      <c r="B123" s="385"/>
      <c r="C123" s="388" t="s">
        <v>303</v>
      </c>
      <c r="D123" s="387">
        <v>30423.119999999999</v>
      </c>
      <c r="E123" s="373">
        <v>30423.119999999999</v>
      </c>
    </row>
    <row r="124" spans="1:6" s="31" customFormat="1" ht="92.25" customHeight="1">
      <c r="A124" s="193" t="s">
        <v>478</v>
      </c>
      <c r="B124" s="385" t="s">
        <v>302</v>
      </c>
      <c r="C124" s="386"/>
      <c r="D124" s="387">
        <f>D125</f>
        <v>68261</v>
      </c>
      <c r="E124" s="373">
        <f>E125</f>
        <v>0</v>
      </c>
    </row>
    <row r="125" spans="1:6" s="31" customFormat="1" ht="33" customHeight="1">
      <c r="A125" s="170" t="s">
        <v>65</v>
      </c>
      <c r="B125" s="385"/>
      <c r="C125" s="388" t="s">
        <v>303</v>
      </c>
      <c r="D125" s="387">
        <v>68261</v>
      </c>
      <c r="E125" s="373">
        <v>0</v>
      </c>
    </row>
    <row r="126" spans="1:6">
      <c r="A126" s="205" t="s">
        <v>84</v>
      </c>
      <c r="B126" s="205"/>
      <c r="C126" s="189"/>
      <c r="D126" s="372">
        <f>D12+D25+D30+D31+D42+D51+D66+D74+D95+D93+D91+D82</f>
        <v>23737169</v>
      </c>
      <c r="E126" s="372">
        <f>E12+E25+E30+E31+E42+E51+E66+E74+E95+E82+E93</f>
        <v>23356388</v>
      </c>
    </row>
    <row r="127" spans="1:6">
      <c r="A127" s="184" t="s">
        <v>244</v>
      </c>
      <c r="B127" s="184"/>
      <c r="C127" s="189"/>
      <c r="D127" s="370">
        <v>262500</v>
      </c>
      <c r="E127" s="372">
        <v>540250</v>
      </c>
    </row>
    <row r="128" spans="1:6">
      <c r="A128" s="205" t="s">
        <v>128</v>
      </c>
      <c r="B128" s="205"/>
      <c r="C128" s="187"/>
      <c r="D128" s="371">
        <f>D126+D127</f>
        <v>23999669</v>
      </c>
      <c r="E128" s="372">
        <f>E126+E127</f>
        <v>23896638</v>
      </c>
    </row>
    <row r="129" spans="1:5">
      <c r="A129" s="62"/>
      <c r="B129" s="69"/>
      <c r="C129" s="137"/>
      <c r="D129" s="124"/>
      <c r="E129" s="38"/>
    </row>
    <row r="130" spans="1:5">
      <c r="A130" s="144"/>
      <c r="B130" s="137"/>
      <c r="C130" s="124"/>
      <c r="D130" s="137"/>
      <c r="E130" s="148"/>
    </row>
    <row r="131" spans="1:5">
      <c r="A131" s="144"/>
      <c r="B131" s="137"/>
      <c r="C131" s="137"/>
      <c r="D131" s="137"/>
      <c r="E131" s="8"/>
    </row>
    <row r="132" spans="1:5">
      <c r="A132" s="143"/>
      <c r="B132" s="142"/>
      <c r="C132" s="137"/>
      <c r="D132" s="142"/>
      <c r="E132" s="8"/>
    </row>
    <row r="133" spans="1:5">
      <c r="A133" s="144"/>
      <c r="B133" s="137"/>
      <c r="C133" s="142"/>
      <c r="D133" s="137"/>
    </row>
    <row r="134" spans="1:5">
      <c r="A134" s="62"/>
      <c r="B134" s="69"/>
      <c r="C134" s="137"/>
      <c r="D134" s="124"/>
    </row>
    <row r="135" spans="1:5">
      <c r="A135" s="144"/>
      <c r="B135" s="137"/>
      <c r="C135" s="124"/>
      <c r="D135" s="137"/>
    </row>
    <row r="136" spans="1:5">
      <c r="A136" s="144"/>
      <c r="B136" s="137"/>
      <c r="C136" s="137"/>
      <c r="D136" s="137"/>
    </row>
    <row r="137" spans="1:5">
      <c r="A137" s="141"/>
      <c r="B137" s="142"/>
      <c r="C137" s="137"/>
      <c r="D137" s="142"/>
    </row>
    <row r="138" spans="1:5">
      <c r="A138" s="62"/>
      <c r="B138" s="137"/>
      <c r="C138" s="142"/>
      <c r="D138" s="137"/>
    </row>
    <row r="139" spans="1:5">
      <c r="A139" s="62"/>
      <c r="B139" s="137"/>
      <c r="C139" s="69"/>
      <c r="D139" s="137"/>
    </row>
    <row r="140" spans="1:5">
      <c r="A140" s="62"/>
      <c r="B140" s="137"/>
      <c r="C140" s="69"/>
      <c r="D140" s="137"/>
    </row>
    <row r="141" spans="1:5">
      <c r="A141" s="62"/>
      <c r="B141" s="137"/>
      <c r="C141" s="69"/>
      <c r="D141" s="137"/>
    </row>
    <row r="142" spans="1:5">
      <c r="A142" s="62"/>
      <c r="B142" s="137"/>
      <c r="C142" s="69"/>
      <c r="D142" s="137"/>
    </row>
    <row r="143" spans="1:5">
      <c r="A143" s="62"/>
      <c r="B143" s="137"/>
      <c r="C143" s="69"/>
      <c r="D143" s="137"/>
    </row>
    <row r="144" spans="1:5">
      <c r="A144" s="62"/>
      <c r="B144" s="137"/>
      <c r="C144" s="69"/>
      <c r="D144" s="137"/>
    </row>
    <row r="145" spans="1:4">
      <c r="A145" s="62"/>
      <c r="B145" s="137"/>
      <c r="C145" s="69"/>
      <c r="D145" s="137"/>
    </row>
    <row r="146" spans="1:4">
      <c r="A146" s="62"/>
      <c r="B146" s="137"/>
      <c r="C146" s="69"/>
      <c r="D146" s="137"/>
    </row>
    <row r="147" spans="1:4">
      <c r="A147" s="62"/>
      <c r="B147" s="137"/>
      <c r="C147" s="69"/>
      <c r="D147" s="137"/>
    </row>
    <row r="148" spans="1:4">
      <c r="A148" s="62"/>
      <c r="B148" s="137"/>
      <c r="C148" s="69"/>
      <c r="D148" s="124"/>
    </row>
    <row r="149" spans="1:4">
      <c r="A149" s="144"/>
      <c r="B149" s="137"/>
      <c r="C149" s="137"/>
      <c r="D149" s="137"/>
    </row>
    <row r="150" spans="1:4">
      <c r="A150" s="144"/>
      <c r="B150" s="137"/>
      <c r="C150" s="137"/>
      <c r="D150" s="137"/>
    </row>
    <row r="151" spans="1:4">
      <c r="A151" s="62"/>
      <c r="B151" s="137"/>
      <c r="C151" s="137"/>
      <c r="D151" s="137"/>
    </row>
    <row r="152" spans="1:4">
      <c r="A152" s="62"/>
      <c r="B152" s="137"/>
      <c r="C152" s="69"/>
      <c r="D152" s="142"/>
    </row>
    <row r="153" spans="1:4">
      <c r="A153" s="144"/>
      <c r="B153" s="137"/>
      <c r="C153" s="69"/>
      <c r="D153" s="137"/>
    </row>
    <row r="154" spans="1:4">
      <c r="A154" s="143"/>
      <c r="B154" s="142"/>
      <c r="C154" s="137"/>
      <c r="D154" s="142"/>
    </row>
    <row r="155" spans="1:4">
      <c r="A155" s="144"/>
      <c r="B155" s="137"/>
      <c r="C155" s="142"/>
      <c r="D155" s="137"/>
    </row>
    <row r="156" spans="1:4">
      <c r="A156" s="62"/>
      <c r="B156" s="69"/>
      <c r="C156" s="137"/>
      <c r="D156" s="124"/>
    </row>
    <row r="157" spans="1:4">
      <c r="A157" s="144"/>
      <c r="B157" s="137"/>
      <c r="C157" s="124"/>
      <c r="D157" s="137"/>
    </row>
    <row r="158" spans="1:4">
      <c r="A158" s="144"/>
      <c r="B158" s="137"/>
      <c r="C158" s="137"/>
      <c r="D158" s="137"/>
    </row>
    <row r="159" spans="1:4">
      <c r="A159" s="141"/>
      <c r="B159" s="141"/>
      <c r="C159" s="137"/>
      <c r="D159" s="145"/>
    </row>
    <row r="160" spans="1:4">
      <c r="A160" s="135"/>
      <c r="B160" s="135"/>
      <c r="C160" s="142"/>
      <c r="D160" s="136"/>
    </row>
    <row r="161" spans="1:4">
      <c r="A161" s="135"/>
      <c r="B161" s="135"/>
      <c r="C161" s="137"/>
      <c r="D161" s="137"/>
    </row>
    <row r="162" spans="1:4">
      <c r="A162" s="135"/>
      <c r="B162" s="135"/>
      <c r="C162" s="137"/>
      <c r="D162" s="136"/>
    </row>
    <row r="163" spans="1:4">
      <c r="A163" s="146"/>
      <c r="B163" s="146"/>
      <c r="C163" s="137"/>
      <c r="D163" s="147"/>
    </row>
    <row r="164" spans="1:4">
      <c r="A164" s="138"/>
      <c r="B164" s="138"/>
      <c r="C164" s="149"/>
      <c r="D164" s="138"/>
    </row>
    <row r="165" spans="1:4">
      <c r="A165" s="8"/>
      <c r="B165" s="8"/>
      <c r="C165" s="138"/>
      <c r="D165" s="8"/>
    </row>
    <row r="166" spans="1:4">
      <c r="C166" s="8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</vt:lpstr>
      <vt:lpstr>дох 21</vt:lpstr>
      <vt:lpstr>дох 22-23</vt:lpstr>
      <vt:lpstr>по разд 21</vt:lpstr>
      <vt:lpstr>по разд 22-23</vt:lpstr>
      <vt:lpstr>6</vt:lpstr>
      <vt:lpstr>7</vt:lpstr>
      <vt:lpstr>по виду расх 21</vt:lpstr>
      <vt:lpstr>по виду расх 22-23</vt:lpstr>
      <vt:lpstr>межб.трансф</vt:lpstr>
      <vt:lpstr>межб.22-23</vt:lpstr>
      <vt:lpstr>источники</vt:lpstr>
      <vt:lpstr>источ. 22-23</vt:lpstr>
      <vt:lpstr>ожид.исп.2020</vt:lpstr>
      <vt:lpstr>ожид.исп.2021-2023</vt:lpstr>
      <vt:lpstr>'по виду расх 21'!Заголовки_для_печати</vt:lpstr>
      <vt:lpstr>'по виду расх 22-23'!Заголовки_для_печати</vt:lpstr>
      <vt:lpstr>'по виду расх 21'!Область_печати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Ржаников</cp:lastModifiedBy>
  <cp:lastPrinted>2020-11-13T11:02:01Z</cp:lastPrinted>
  <dcterms:created xsi:type="dcterms:W3CDTF">2004-12-15T11:07:42Z</dcterms:created>
  <dcterms:modified xsi:type="dcterms:W3CDTF">2020-11-16T10:06:54Z</dcterms:modified>
</cp:coreProperties>
</file>