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345" windowWidth="11340" windowHeight="8280" activeTab="4"/>
  </bookViews>
  <sheets>
    <sheet name="дох 19" sheetId="71" r:id="rId1"/>
    <sheet name="по разд 19" sheetId="59" r:id="rId2"/>
    <sheet name="5" sheetId="72" r:id="rId3"/>
    <sheet name="по виду расх 19" sheetId="70" r:id="rId4"/>
    <sheet name="источники" sheetId="73" r:id="rId5"/>
  </sheets>
  <definedNames>
    <definedName name="_xlnm.Print_Titles" localSheetId="3">'по виду расх 19'!$10:$11</definedName>
    <definedName name="_xlnm.Print_Area" localSheetId="3">'по виду расх 19'!$A:$D</definedName>
  </definedNames>
  <calcPr calcId="145621"/>
</workbook>
</file>

<file path=xl/calcChain.xml><?xml version="1.0" encoding="utf-8"?>
<calcChain xmlns="http://schemas.openxmlformats.org/spreadsheetml/2006/main">
  <c r="D96" i="70" l="1"/>
  <c r="C42" i="71" l="1"/>
  <c r="C40" i="71"/>
  <c r="C34" i="71"/>
  <c r="C32" i="71"/>
  <c r="C26" i="71"/>
  <c r="C23" i="71" s="1"/>
  <c r="C24" i="71"/>
  <c r="C21" i="71"/>
  <c r="C16" i="71"/>
  <c r="C15" i="71" s="1"/>
  <c r="C13" i="71"/>
  <c r="C31" i="71" l="1"/>
  <c r="C30" i="71" s="1"/>
  <c r="C12" i="71"/>
  <c r="C44" i="71" s="1"/>
  <c r="C13" i="73" s="1"/>
  <c r="D88" i="70" l="1"/>
  <c r="D163" i="70" l="1"/>
  <c r="D161" i="70"/>
  <c r="D159" i="70"/>
  <c r="D157" i="70"/>
  <c r="D155" i="70"/>
  <c r="D153" i="70"/>
  <c r="D151" i="70"/>
  <c r="D149" i="70"/>
  <c r="D147" i="70"/>
  <c r="D145" i="70"/>
  <c r="D143" i="70"/>
  <c r="D141" i="70"/>
  <c r="D137" i="70"/>
  <c r="D135" i="70"/>
  <c r="D132" i="70"/>
  <c r="D129" i="70"/>
  <c r="D126" i="70"/>
  <c r="D125" i="70" s="1"/>
  <c r="D124" i="70" s="1"/>
  <c r="D122" i="70"/>
  <c r="D121" i="70" s="1"/>
  <c r="D120" i="70" s="1"/>
  <c r="D118" i="70"/>
  <c r="D117" i="70"/>
  <c r="D115" i="70"/>
  <c r="D114" i="70" s="1"/>
  <c r="D113" i="70" s="1"/>
  <c r="D112" i="70" s="1"/>
  <c r="D109" i="70"/>
  <c r="D108" i="70" s="1"/>
  <c r="D106" i="70"/>
  <c r="D105" i="70" s="1"/>
  <c r="D103" i="70"/>
  <c r="D102" i="70" s="1"/>
  <c r="D100" i="70"/>
  <c r="D99" i="70" s="1"/>
  <c r="D95" i="70"/>
  <c r="D91" i="70"/>
  <c r="D90" i="70" s="1"/>
  <c r="D87" i="70"/>
  <c r="D83" i="70"/>
  <c r="D81" i="70"/>
  <c r="D80" i="70" s="1"/>
  <c r="D78" i="70"/>
  <c r="D76" i="70"/>
  <c r="D72" i="70" s="1"/>
  <c r="D74" i="70"/>
  <c r="D69" i="70"/>
  <c r="D68" i="70" s="1"/>
  <c r="D67" i="70" s="1"/>
  <c r="D65" i="70"/>
  <c r="D63" i="70"/>
  <c r="D62" i="70"/>
  <c r="D61" i="70"/>
  <c r="D59" i="70"/>
  <c r="D57" i="70"/>
  <c r="D55" i="70"/>
  <c r="D53" i="70"/>
  <c r="D51" i="70"/>
  <c r="D47" i="70"/>
  <c r="D46" i="70" s="1"/>
  <c r="D44" i="70"/>
  <c r="D43" i="70"/>
  <c r="D41" i="70"/>
  <c r="D40" i="70" s="1"/>
  <c r="D36" i="70"/>
  <c r="D33" i="70"/>
  <c r="D28" i="70"/>
  <c r="D27" i="70"/>
  <c r="D26" i="70"/>
  <c r="D25" i="70"/>
  <c r="D23" i="70"/>
  <c r="D22" i="70"/>
  <c r="D21" i="70"/>
  <c r="D18" i="70"/>
  <c r="D17" i="70"/>
  <c r="D15" i="70"/>
  <c r="D14" i="70"/>
  <c r="D13" i="70"/>
  <c r="D12" i="70" s="1"/>
  <c r="D50" i="70" l="1"/>
  <c r="D49" i="70" s="1"/>
  <c r="D32" i="70"/>
  <c r="D31" i="70" s="1"/>
  <c r="D30" i="70" s="1"/>
  <c r="D73" i="70"/>
  <c r="D39" i="70"/>
  <c r="D38" i="70" s="1"/>
  <c r="D128" i="70"/>
  <c r="D71" i="70"/>
  <c r="D94" i="70"/>
  <c r="D93" i="70" s="1"/>
  <c r="D86" i="70"/>
  <c r="D85" i="70" s="1"/>
  <c r="D165" i="70" l="1"/>
  <c r="C41" i="59" l="1"/>
  <c r="C38" i="59"/>
  <c r="C34" i="59"/>
  <c r="C32" i="59"/>
  <c r="C29" i="59"/>
  <c r="C26" i="59"/>
  <c r="C21" i="59"/>
  <c r="C19" i="59"/>
  <c r="C13" i="59"/>
  <c r="C43" i="59" l="1"/>
  <c r="C14" i="73" l="1"/>
  <c r="C12" i="73" s="1"/>
  <c r="C15" i="73" s="1"/>
  <c r="C10" i="72"/>
  <c r="C11" i="72" s="1"/>
</calcChain>
</file>

<file path=xl/sharedStrings.xml><?xml version="1.0" encoding="utf-8"?>
<sst xmlns="http://schemas.openxmlformats.org/spreadsheetml/2006/main" count="457" uniqueCount="365">
  <si>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</si>
  <si>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</si>
  <si>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</si>
  <si>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</si>
  <si>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</si>
  <si>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</si>
  <si>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</si>
  <si>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</si>
  <si>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</si>
  <si>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</si>
  <si>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</si>
  <si>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</si>
  <si>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Борисоглебского сельского поселения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</si>
  <si>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</si>
  <si>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</si>
  <si>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</si>
  <si>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</si>
  <si>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</si>
  <si>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</si>
  <si>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</si>
  <si>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</si>
  <si>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</si>
  <si>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</si>
  <si>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</si>
  <si>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</si>
  <si>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</si>
  <si>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</si>
  <si>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</si>
  <si>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</si>
  <si>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</si>
  <si>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</si>
  <si>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</si>
  <si>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</si>
  <si>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</si>
  <si>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</si>
  <si>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</si>
  <si>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</si>
  <si>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</si>
  <si>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</si>
  <si>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</si>
  <si>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0113</t>
  </si>
  <si>
    <t>Другие общегосударственные вопросы</t>
  </si>
  <si>
    <t>0310</t>
  </si>
  <si>
    <t>Обеспечение пожарной безопасности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</si>
  <si>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</si>
  <si>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</si>
  <si>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</si>
  <si>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</si>
  <si>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</si>
  <si>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</si>
  <si>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</si>
  <si>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</si>
  <si>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</si>
  <si>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</si>
  <si>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</si>
  <si>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</si>
  <si>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</si>
  <si>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</si>
  <si>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</si>
  <si>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</si>
  <si>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</si>
  <si>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</si>
  <si>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</si>
  <si>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</si>
  <si>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</si>
  <si>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</si>
  <si>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</si>
  <si>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</si>
  <si>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</si>
  <si>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</si>
  <si>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</si>
  <si>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</si>
  <si>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</si>
  <si>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</si>
  <si>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</si>
  <si>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</si>
  <si>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</si>
  <si>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</si>
  <si>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</si>
  <si>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</si>
  <si>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</si>
  <si>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</si>
  <si>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</si>
  <si>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</si>
  <si>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</si>
  <si>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</si>
  <si>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</si>
  <si>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</si>
  <si>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</si>
  <si>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</si>
  <si>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</si>
  <si>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</si>
  <si>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</si>
  <si>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 xml:space="preserve"> </t>
  </si>
  <si>
    <t xml:space="preserve">от                г. №  </t>
  </si>
  <si>
    <t xml:space="preserve">от                        г. № </t>
  </si>
  <si>
    <t>200</t>
  </si>
  <si>
    <t>1001</t>
  </si>
  <si>
    <t>Пенсионное обеспечение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</si>
  <si>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</si>
  <si>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</si>
  <si>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</si>
  <si>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</si>
  <si>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</si>
  <si>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</si>
  <si>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</si>
  <si>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</si>
  <si>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</si>
  <si>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</si>
  <si>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</si>
  <si>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</si>
  <si>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</si>
  <si>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</si>
  <si>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</si>
  <si>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</si>
  <si>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</si>
  <si>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</si>
  <si>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</si>
  <si>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</si>
  <si>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</si>
  <si>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</si>
  <si>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</si>
  <si>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</si>
  <si>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</si>
  <si>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</si>
  <si>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</si>
  <si>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</si>
  <si>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</si>
  <si>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</si>
  <si>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</si>
  <si>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</si>
  <si>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</si>
  <si>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>Капитальные вложения в объекты государственной (муниципальной) собственности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</si>
  <si>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</si>
  <si>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</si>
  <si>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</si>
  <si>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</si>
  <si>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</si>
  <si>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</si>
  <si>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</si>
  <si>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</si>
  <si>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</si>
  <si>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</si>
  <si>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</si>
  <si>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</si>
  <si>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</si>
  <si>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</si>
  <si>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</si>
  <si>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</si>
  <si>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</si>
  <si>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</si>
  <si>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</si>
  <si>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</si>
  <si>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</si>
  <si>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</si>
  <si>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</si>
  <si>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</si>
  <si>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</si>
  <si>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</si>
  <si>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</si>
  <si>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</si>
  <si>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</si>
  <si>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</si>
  <si>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</si>
  <si>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</si>
  <si>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</si>
  <si>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</si>
  <si>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</si>
  <si>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</si>
  <si>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</si>
  <si>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</si>
  <si>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</si>
  <si>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</si>
  <si>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</si>
  <si>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</si>
  <si>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</si>
  <si>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</si>
  <si>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</si>
  <si>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</si>
  <si>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</si>
  <si>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400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</si>
  <si>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</si>
  <si>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</si>
  <si>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</si>
  <si>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</si>
  <si>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</si>
  <si>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</si>
  <si>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</si>
  <si>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</si>
  <si>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</si>
  <si>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</si>
  <si>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</si>
  <si>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0200</t>
  </si>
  <si>
    <t>0203</t>
  </si>
  <si>
    <t>Национальная оборона</t>
  </si>
  <si>
    <t>Мобилизационная и вневойсковая подготовка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</si>
  <si>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</si>
  <si>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</si>
  <si>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</si>
  <si>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0111</t>
  </si>
  <si>
    <t>Резервные фонды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</si>
  <si>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</si>
  <si>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</si>
  <si>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</si>
  <si>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</si>
  <si>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</si>
  <si>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</si>
  <si>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</si>
  <si>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</si>
  <si>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</si>
  <si>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</si>
  <si>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</si>
  <si>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</si>
  <si>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</si>
  <si>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</si>
  <si>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</si>
  <si>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</si>
  <si>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</si>
  <si>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</si>
  <si>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</si>
  <si>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</si>
  <si>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Совершенствование организации движения транспорта и пешеходов в поселении</t>
  </si>
  <si>
    <t>14.1.04.65480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</si>
  <si>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</si>
  <si>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</si>
  <si>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</si>
  <si>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</si>
  <si>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</si>
  <si>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</si>
  <si>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 xml:space="preserve">Расходы бюджета Борисоглебского сельского поселения на 2019 год </t>
  </si>
  <si>
    <t>2019 год (руб.)</t>
  </si>
  <si>
    <t>0107</t>
  </si>
  <si>
    <t>Обеспечение проведения выборов и референдумов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</si>
  <si>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2019 год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</si>
  <si>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</si>
  <si>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</si>
  <si>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>Осуществление мероприятий в рамках программы "Обеспечение доступным и комфортным жильем населения Борисоглебского сельского поселения" за счет средств бюджета сельского поселения</t>
  </si>
  <si>
    <t>05.1.01.69602</t>
  </si>
  <si>
    <t xml:space="preserve">05.2.01.61230 </t>
  </si>
  <si>
    <t>05.4.01.L4970</t>
  </si>
  <si>
    <t>Проведение выборов в представительные органы муниципального образования</t>
  </si>
  <si>
    <t>20.0.00.85030</t>
  </si>
  <si>
    <t>Реализация мероприятий по формированию современной городской среды</t>
  </si>
  <si>
    <t>13.1.F2.55550</t>
  </si>
  <si>
    <t>05.1.01.79602</t>
  </si>
  <si>
    <t>05.1.01.79502</t>
  </si>
  <si>
    <t>Обеспечение мероприятий по переселению граждан из аварийного жилищного фонда, в том числе переселение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 (Реализация 4 этапа Программы)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</si>
  <si>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(Реализация 4 этапа Программы)</t>
  </si>
  <si>
    <t>05.2.01.71230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</si>
  <si>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</si>
  <si>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05.1.01.71210</t>
  </si>
  <si>
    <t>Обеспечение мероприятий по переселению граждан из жилищного фонда, признанного непригодным для проживанияч, и (или) жилищного фонда с высоким уровнем износа за счет средств областного бюджета</t>
  </si>
  <si>
    <t>06.1.01.72440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</si>
  <si>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</si>
  <si>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</si>
  <si>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</si>
  <si>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>061.02.20290</t>
  </si>
  <si>
    <t>06.1.01.62440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</si>
  <si>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</si>
  <si>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12.1.02.65500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</si>
  <si>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</si>
  <si>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20.0.00.85210</t>
  </si>
  <si>
    <t>Иные межбюджетные трансферты на осуществление части 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</si>
  <si>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Обеспечение мероприятий по переселению граждан из жилищного фонда, признанного непригодным для проживания, и (или) жилищного фонда с высоким уровнем износа за счет средств бюджета поселения</t>
  </si>
  <si>
    <t>20.0.00.85170</t>
  </si>
  <si>
    <t>Доплата к пенсии лицам, замещавшим муниципальные должности и должности муниципальной службы</t>
  </si>
  <si>
    <t>12.1.02.00000</t>
  </si>
  <si>
    <t>Расширение ассортимента предоставляемых населению услуг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</si>
  <si>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</si>
  <si>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</si>
  <si>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05.01.61210</t>
  </si>
  <si>
    <t>Приложение 1</t>
  </si>
  <si>
    <t>четвертого созыва</t>
  </si>
  <si>
    <t>Приложение 2</t>
  </si>
  <si>
    <t xml:space="preserve">от                        г. №  </t>
  </si>
  <si>
    <t xml:space="preserve">   Прогнозируемые доходы бюджета Борисоглебского сельского поселения</t>
  </si>
  <si>
    <t xml:space="preserve">на 2019 г. в соответствии с классификацией доходов бюджетов </t>
  </si>
  <si>
    <t>Код бюджетной классификации РФ</t>
  </si>
  <si>
    <t>Наименование дохода</t>
  </si>
  <si>
    <t>2019 год    (руб.)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</si>
  <si>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</si>
  <si>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</si>
  <si>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</si>
  <si>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</si>
  <si>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182 101 02000 01 0000 110</t>
  </si>
  <si>
    <t>Налог на доходы физических лиц</t>
  </si>
  <si>
    <t xml:space="preserve">000 103 00000 00 0000 000 </t>
  </si>
  <si>
    <t>Налоги на товары (работы,услуги),реализуемые натерритории Российской Федерации</t>
  </si>
  <si>
    <t>100 103 02000 01 0000 110</t>
  </si>
  <si>
    <t>Акцизы по подакцизным товарам (продукции), производимым на территории Российской Федерации</t>
  </si>
  <si>
    <t>100 103 02231 01 0000 110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</si>
  <si>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</si>
  <si>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</si>
  <si>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</si>
  <si>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</si>
  <si>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</si>
  <si>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</si>
  <si>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</si>
  <si>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000 105 00000 00 0000 000</t>
  </si>
  <si>
    <t>НАЛОГИ НА СОВОКУПНЫЙ ДОХОД</t>
  </si>
  <si>
    <t xml:space="preserve">182 1 05 03010 01 0000 110 </t>
  </si>
  <si>
    <t>Единый сельскохозяйственный налог</t>
  </si>
  <si>
    <t>000 106 00000 00 0000 000</t>
  </si>
  <si>
    <t>Налоги на имущество</t>
  </si>
  <si>
    <t>182 106 01000 00 0000 110</t>
  </si>
  <si>
    <t>Налог на имущество физических лиц</t>
  </si>
  <si>
    <t>182 106 01030 10 0000 110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</si>
  <si>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</si>
  <si>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182 106 06000 00 0000 110</t>
  </si>
  <si>
    <t>Земельный налог</t>
  </si>
  <si>
    <t>182 106 06033 10 0000 110</t>
  </si>
  <si>
    <t>Земельный налог с организаций, обладающих земельным участком, расположенным в границах сельских поселений</t>
  </si>
  <si>
    <t>182 106 06043 10 0000 110</t>
  </si>
  <si>
    <t>Земельный налог с физических лиц, обладающих земельным участком, расположенным в границах сельских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</si>
  <si>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</si>
  <si>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</si>
  <si>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</si>
  <si>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</si>
  <si>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000 202 10000 00 0000 000</t>
  </si>
  <si>
    <t>Дотации бюджетам бюджетной системы Российской Федерации</t>
  </si>
  <si>
    <t>850 202 15001 10 0000 150</t>
  </si>
  <si>
    <t>Дотации бюджетам сельских поселений на выравнивание бюджетной обеспеченности</t>
  </si>
  <si>
    <t>000 202 20000 00 0000 150</t>
  </si>
  <si>
    <t>Субсидии бюджетам бюджетной системы Российской Федерации  (межбюджетные субсидии)</t>
  </si>
  <si>
    <t>850 202 20041 10 0000 150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</si>
  <si>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</si>
  <si>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850 202 20079 10 0000 150</t>
  </si>
  <si>
    <t>Субсидии бюджетам сельских поселений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</si>
  <si>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850 202 25497 10 0000 150</t>
  </si>
  <si>
    <t>Субсидии бюджетам сельских поселений на реализацию мероприятий по обеспечению жильем молодых семей</t>
  </si>
  <si>
    <t>850 202 25555 10 0000 150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</si>
  <si>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</si>
  <si>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850 202 29999 10 2005 150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</si>
  <si>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</si>
  <si>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850 202 30000 10 0000 150</t>
  </si>
  <si>
    <t>Субвенции бюджетам бюджетной системы Российской Федерации</t>
  </si>
  <si>
    <t>850 202 35118 10 0000 150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</si>
  <si>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</si>
  <si>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000 202 40000 00 0000 150</t>
  </si>
  <si>
    <t>850 202 40014 10 0000 150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</si>
  <si>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</si>
  <si>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</si>
  <si>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Приложение 3</t>
  </si>
  <si>
    <t xml:space="preserve">от                       г. №  </t>
  </si>
  <si>
    <t>Ведомственная структура расходов бюджета Борисоглебского сельского поселения                                         на 2019 год</t>
  </si>
  <si>
    <t>Код ГРБС</t>
  </si>
  <si>
    <t>Наименование главного распорядителя                       бюджетных средств</t>
  </si>
  <si>
    <t>2019 год                        (руб.)</t>
  </si>
  <si>
    <t>Администрация Борисоглебского сельского поселения</t>
  </si>
  <si>
    <t>Итого</t>
  </si>
  <si>
    <t xml:space="preserve">от                       г. № </t>
  </si>
  <si>
    <t>Источники</t>
  </si>
  <si>
    <t>внутреннего финансирования дефицита бюджета</t>
  </si>
  <si>
    <t xml:space="preserve">Борисоглебского сельского поселения на 2019 год </t>
  </si>
  <si>
    <t>НАИМЕНОВАНИЕ</t>
  </si>
  <si>
    <t>План (руб.) 2019 г.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</si>
  <si>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</si>
  <si>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</si>
  <si>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</si>
  <si>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</si>
  <si>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</si>
  <si>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</si>
  <si>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</si>
  <si>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Приложение 4</t>
  </si>
  <si>
    <t>Приложение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</si>
</sst>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i/>
      <sz val="10"/>
      <name val="Arial Narrow"/>
      <family val="2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6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2" fontId="8" fillId="2" borderId="8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9" xfId="0" applyFont="1" applyBorder="1" applyAlignment="1">
      <alignment wrapText="1"/>
    </xf>
    <xf numFmtId="0" fontId="3" fillId="0" borderId="0" xfId="0" applyFont="1"/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top" wrapText="1"/>
    </xf>
    <xf numFmtId="49" fontId="8" fillId="2" borderId="10" xfId="0" applyNumberFormat="1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2" fontId="8" fillId="2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5" borderId="1" xfId="0" applyFont="1" applyFill="1" applyBorder="1" applyAlignment="1">
      <alignment vertical="center"/>
    </xf>
    <xf numFmtId="2" fontId="3" fillId="5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/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2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2" fontId="2" fillId="3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Border="1"/>
    <xf numFmtId="0" fontId="2" fillId="0" borderId="2" xfId="0" applyFont="1" applyBorder="1" applyAlignment="1">
      <alignment vertical="center"/>
    </xf>
    <xf numFmtId="2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2" fontId="2" fillId="0" borderId="1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1" xfId="0" applyFont="1" applyBorder="1"/>
    <xf numFmtId="0" fontId="3" fillId="0" borderId="1" xfId="0" applyFont="1" applyBorder="1"/>
    <xf numFmtId="2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40" workbookViewId="0">
      <selection activeCell="C19" sqref="C19"/>
    </sheetView>
  </sheetViews>
  <sheetFormatPr defaultRowHeight="16.5" x14ac:dyDescent="0.3"/>
  <cols>
    <col min="1" max="1" width="26.42578125" style="2" customWidth="1"/>
    <col min="2" max="2" width="52.5703125" style="2" customWidth="1"/>
    <col min="3" max="3" width="13.42578125" style="2" customWidth="1"/>
    <col min="4" max="4" width="10.42578125" style="2" customWidth="1"/>
    <col min="5" max="5" width="10" style="2" customWidth="1"/>
    <col min="6" max="6" width="31.28515625" style="142" customWidth="1"/>
    <col min="7" max="7" width="38.5703125" style="2" customWidth="1"/>
    <col min="8" max="16384" width="9.140625" style="2"/>
  </cols>
  <sheetData>
    <row r="1" spans="1:7" x14ac:dyDescent="0.3">
      <c r="A1" s="2" t="s">
        <v>93</v>
      </c>
      <c r="B1" s="189" t="s">
        <v>271</v>
      </c>
      <c r="C1" s="189"/>
      <c r="E1" s="141"/>
    </row>
    <row r="2" spans="1:7" x14ac:dyDescent="0.3">
      <c r="B2" s="189" t="s">
        <v>9</v>
      </c>
      <c r="C2" s="189"/>
      <c r="E2" s="143"/>
    </row>
    <row r="3" spans="1:7" x14ac:dyDescent="0.3">
      <c r="A3" s="2" t="s">
        <v>93</v>
      </c>
      <c r="B3" s="189" t="s">
        <v>12</v>
      </c>
      <c r="C3" s="189"/>
    </row>
    <row r="4" spans="1:7" x14ac:dyDescent="0.3">
      <c r="A4" s="120" t="s">
        <v>93</v>
      </c>
      <c r="B4" s="189" t="s">
        <v>272</v>
      </c>
      <c r="C4" s="189"/>
    </row>
    <row r="5" spans="1:7" x14ac:dyDescent="0.3">
      <c r="B5" s="189" t="s">
        <v>274</v>
      </c>
      <c r="C5" s="189"/>
    </row>
    <row r="6" spans="1:7" x14ac:dyDescent="0.3">
      <c r="B6" s="140"/>
      <c r="C6" s="140"/>
    </row>
    <row r="7" spans="1:7" x14ac:dyDescent="0.3">
      <c r="A7" s="186" t="s">
        <v>275</v>
      </c>
      <c r="B7" s="186"/>
      <c r="C7" s="186"/>
    </row>
    <row r="8" spans="1:7" x14ac:dyDescent="0.3">
      <c r="A8" s="186" t="s">
        <v>276</v>
      </c>
      <c r="B8" s="186"/>
      <c r="C8" s="186"/>
    </row>
    <row r="9" spans="1:7" x14ac:dyDescent="0.3">
      <c r="A9" s="186" t="s">
        <v>0</v>
      </c>
      <c r="B9" s="186"/>
      <c r="C9" s="186"/>
    </row>
    <row r="11" spans="1:7" ht="33" x14ac:dyDescent="0.3">
      <c r="A11" s="144" t="s">
        <v>277</v>
      </c>
      <c r="B11" s="127" t="s">
        <v>278</v>
      </c>
      <c r="C11" s="144" t="s">
        <v>279</v>
      </c>
      <c r="D11" s="145"/>
      <c r="E11" s="145"/>
    </row>
    <row r="12" spans="1:7" ht="18" customHeight="1" x14ac:dyDescent="0.3">
      <c r="A12" s="146" t="s">
        <v>280</v>
      </c>
      <c r="B12" s="146" t="s">
        <v>281</v>
      </c>
      <c r="C12" s="147">
        <f>C13+C15+C23+C21</f>
        <v>11228000</v>
      </c>
      <c r="D12" s="148"/>
      <c r="E12" s="148"/>
    </row>
    <row r="13" spans="1:7" x14ac:dyDescent="0.3">
      <c r="A13" s="149" t="s">
        <v>282</v>
      </c>
      <c r="B13" s="149" t="s">
        <v>283</v>
      </c>
      <c r="C13" s="150">
        <f>C14</f>
        <v>1403000</v>
      </c>
      <c r="D13" s="151"/>
      <c r="E13" s="151"/>
    </row>
    <row r="14" spans="1:7" ht="20.25" customHeight="1" x14ac:dyDescent="0.3">
      <c r="A14" s="152" t="s">
        <v>284</v>
      </c>
      <c r="B14" s="152" t="s">
        <v>285</v>
      </c>
      <c r="C14" s="153">
        <v>1403000</v>
      </c>
      <c r="D14" s="3"/>
      <c r="E14" s="3"/>
    </row>
    <row r="15" spans="1:7" ht="53.25" customHeight="1" x14ac:dyDescent="0.3">
      <c r="A15" s="149" t="s">
        <v>286</v>
      </c>
      <c r="B15" s="154" t="s">
        <v>287</v>
      </c>
      <c r="C15" s="150">
        <f>C16</f>
        <v>2760000</v>
      </c>
      <c r="D15" s="3"/>
      <c r="E15" s="3"/>
      <c r="F15" s="155"/>
      <c r="G15" s="155"/>
    </row>
    <row r="16" spans="1:7" ht="47.25" customHeight="1" x14ac:dyDescent="0.3">
      <c r="A16" s="149" t="s">
        <v>288</v>
      </c>
      <c r="B16" s="154" t="s">
        <v>289</v>
      </c>
      <c r="C16" s="150">
        <f>SUM(C17:C20)</f>
        <v>2760000</v>
      </c>
      <c r="D16" s="3"/>
      <c r="E16" s="3"/>
      <c r="F16" s="156"/>
      <c r="G16" s="156"/>
    </row>
    <row r="17" spans="1:7" ht="122.25" customHeight="1" x14ac:dyDescent="0.3">
      <c r="A17" s="152" t="s">
        <v>290</v>
      </c>
      <c r="B17" s="157" t="s">
        <v>291</v>
      </c>
      <c r="C17" s="153">
        <v>1160800</v>
      </c>
      <c r="D17" s="3"/>
      <c r="E17" s="3"/>
      <c r="F17" s="156"/>
      <c r="G17" s="156"/>
    </row>
    <row r="18" spans="1:7" ht="154.5" customHeight="1" x14ac:dyDescent="0.3">
      <c r="A18" s="152" t="s">
        <v>292</v>
      </c>
      <c r="B18" s="157" t="s">
        <v>293</v>
      </c>
      <c r="C18" s="153">
        <v>7100</v>
      </c>
      <c r="D18" s="3"/>
      <c r="E18" s="3"/>
      <c r="F18" s="156"/>
      <c r="G18" s="156"/>
    </row>
    <row r="19" spans="1:7" ht="135" customHeight="1" x14ac:dyDescent="0.3">
      <c r="A19" s="152" t="s">
        <v>294</v>
      </c>
      <c r="B19" s="157" t="s">
        <v>295</v>
      </c>
      <c r="C19" s="153">
        <v>1591100</v>
      </c>
      <c r="D19" s="3"/>
      <c r="E19" s="3"/>
      <c r="F19" s="156"/>
      <c r="G19" s="156"/>
    </row>
    <row r="20" spans="1:7" ht="135" customHeight="1" x14ac:dyDescent="0.3">
      <c r="A20" s="152" t="s">
        <v>296</v>
      </c>
      <c r="B20" s="157" t="s">
        <v>297</v>
      </c>
      <c r="C20" s="153">
        <v>1000</v>
      </c>
      <c r="D20" s="3"/>
      <c r="E20" s="3"/>
      <c r="F20" s="156"/>
      <c r="G20" s="156"/>
    </row>
    <row r="21" spans="1:7" ht="38.25" customHeight="1" x14ac:dyDescent="0.3">
      <c r="A21" s="152" t="s">
        <v>298</v>
      </c>
      <c r="B21" s="158" t="s">
        <v>299</v>
      </c>
      <c r="C21" s="150">
        <f>C22</f>
        <v>1000</v>
      </c>
      <c r="D21" s="3"/>
      <c r="E21" s="3"/>
      <c r="F21" s="156"/>
      <c r="G21" s="156"/>
    </row>
    <row r="22" spans="1:7" ht="54" customHeight="1" x14ac:dyDescent="0.3">
      <c r="A22" s="152" t="s">
        <v>300</v>
      </c>
      <c r="B22" s="157" t="s">
        <v>301</v>
      </c>
      <c r="C22" s="153">
        <v>1000</v>
      </c>
      <c r="D22" s="3"/>
      <c r="E22" s="3"/>
      <c r="F22" s="156"/>
      <c r="G22" s="156"/>
    </row>
    <row r="23" spans="1:7" ht="18.75" customHeight="1" x14ac:dyDescent="0.3">
      <c r="A23" s="149" t="s">
        <v>302</v>
      </c>
      <c r="B23" s="149" t="s">
        <v>303</v>
      </c>
      <c r="C23" s="150">
        <f>C24+C26</f>
        <v>7064000</v>
      </c>
      <c r="D23" s="151"/>
      <c r="E23" s="151"/>
    </row>
    <row r="24" spans="1:7" ht="20.25" customHeight="1" x14ac:dyDescent="0.3">
      <c r="A24" s="159" t="s">
        <v>304</v>
      </c>
      <c r="B24" s="152" t="s">
        <v>305</v>
      </c>
      <c r="C24" s="153">
        <f>C25</f>
        <v>491000</v>
      </c>
      <c r="D24" s="3"/>
      <c r="E24" s="3"/>
    </row>
    <row r="25" spans="1:7" ht="54.75" customHeight="1" x14ac:dyDescent="0.3">
      <c r="A25" s="152" t="s">
        <v>306</v>
      </c>
      <c r="B25" s="157" t="s">
        <v>307</v>
      </c>
      <c r="C25" s="153">
        <v>491000</v>
      </c>
      <c r="D25" s="3"/>
      <c r="E25" s="3"/>
    </row>
    <row r="26" spans="1:7" x14ac:dyDescent="0.3">
      <c r="A26" s="152" t="s">
        <v>308</v>
      </c>
      <c r="B26" s="152" t="s">
        <v>309</v>
      </c>
      <c r="C26" s="153">
        <f>C27+C28</f>
        <v>6573000</v>
      </c>
      <c r="D26" s="3"/>
      <c r="E26" s="3"/>
    </row>
    <row r="27" spans="1:7" ht="50.25" customHeight="1" x14ac:dyDescent="0.3">
      <c r="A27" s="152" t="s">
        <v>310</v>
      </c>
      <c r="B27" s="157" t="s">
        <v>311</v>
      </c>
      <c r="C27" s="153">
        <v>5373000</v>
      </c>
      <c r="D27" s="3"/>
      <c r="E27" s="3"/>
    </row>
    <row r="28" spans="1:7" ht="44.25" customHeight="1" x14ac:dyDescent="0.3">
      <c r="A28" s="152" t="s">
        <v>312</v>
      </c>
      <c r="B28" s="157" t="s">
        <v>313</v>
      </c>
      <c r="C28" s="153">
        <v>1200000</v>
      </c>
      <c r="D28" s="3"/>
      <c r="E28" s="3"/>
    </row>
    <row r="29" spans="1:7" ht="45.75" hidden="1" customHeight="1" x14ac:dyDescent="0.3">
      <c r="A29" s="152"/>
      <c r="B29" s="157"/>
      <c r="C29" s="153"/>
      <c r="D29" s="3"/>
      <c r="E29" s="3"/>
    </row>
    <row r="30" spans="1:7" ht="18.75" customHeight="1" x14ac:dyDescent="0.3">
      <c r="A30" s="146" t="s">
        <v>314</v>
      </c>
      <c r="B30" s="160" t="s">
        <v>315</v>
      </c>
      <c r="C30" s="147">
        <f>C31</f>
        <v>40180763.719999999</v>
      </c>
      <c r="D30" s="148"/>
      <c r="E30" s="148"/>
    </row>
    <row r="31" spans="1:7" ht="57.75" customHeight="1" x14ac:dyDescent="0.3">
      <c r="A31" s="161" t="s">
        <v>316</v>
      </c>
      <c r="B31" s="162" t="s">
        <v>317</v>
      </c>
      <c r="C31" s="163">
        <f>C32+C40+C42+C34</f>
        <v>40180763.719999999</v>
      </c>
      <c r="D31" s="148"/>
      <c r="E31" s="148"/>
    </row>
    <row r="32" spans="1:7" ht="52.5" customHeight="1" x14ac:dyDescent="0.3">
      <c r="A32" s="149" t="s">
        <v>318</v>
      </c>
      <c r="B32" s="154" t="s">
        <v>319</v>
      </c>
      <c r="C32" s="150">
        <f>C33</f>
        <v>8777000</v>
      </c>
      <c r="D32" s="3"/>
      <c r="E32" s="3"/>
    </row>
    <row r="33" spans="1:6" ht="63.75" customHeight="1" x14ac:dyDescent="0.3">
      <c r="A33" s="152" t="s">
        <v>320</v>
      </c>
      <c r="B33" s="157" t="s">
        <v>321</v>
      </c>
      <c r="C33" s="153">
        <v>8777000</v>
      </c>
      <c r="D33" s="3"/>
      <c r="E33" s="3"/>
    </row>
    <row r="34" spans="1:6" ht="72.75" customHeight="1" x14ac:dyDescent="0.3">
      <c r="A34" s="164" t="s">
        <v>322</v>
      </c>
      <c r="B34" s="154" t="s">
        <v>323</v>
      </c>
      <c r="C34" s="165">
        <f>C38+C39+C36+C35+C37</f>
        <v>27514707</v>
      </c>
      <c r="D34" s="3"/>
      <c r="E34" s="3"/>
      <c r="F34" s="2"/>
    </row>
    <row r="35" spans="1:6" ht="72.75" customHeight="1" x14ac:dyDescent="0.3">
      <c r="A35" s="166" t="s">
        <v>324</v>
      </c>
      <c r="B35" s="167" t="s">
        <v>325</v>
      </c>
      <c r="C35" s="168">
        <v>6496032</v>
      </c>
      <c r="D35" s="3"/>
      <c r="E35" s="3"/>
      <c r="F35" s="2"/>
    </row>
    <row r="36" spans="1:6" ht="48.75" customHeight="1" x14ac:dyDescent="0.3">
      <c r="A36" s="166" t="s">
        <v>326</v>
      </c>
      <c r="B36" s="167" t="s">
        <v>327</v>
      </c>
      <c r="C36" s="168">
        <v>11380886</v>
      </c>
      <c r="F36" s="2"/>
    </row>
    <row r="37" spans="1:6" ht="48.75" customHeight="1" x14ac:dyDescent="0.3">
      <c r="A37" s="166" t="s">
        <v>328</v>
      </c>
      <c r="B37" s="167" t="s">
        <v>329</v>
      </c>
      <c r="C37" s="168">
        <v>542496</v>
      </c>
      <c r="F37" s="2"/>
    </row>
    <row r="38" spans="1:6" ht="75.75" customHeight="1" x14ac:dyDescent="0.3">
      <c r="A38" s="166" t="s">
        <v>330</v>
      </c>
      <c r="B38" s="167" t="s">
        <v>331</v>
      </c>
      <c r="C38" s="168">
        <v>9061393</v>
      </c>
      <c r="D38" s="3"/>
      <c r="E38" s="3"/>
      <c r="F38" s="2"/>
    </row>
    <row r="39" spans="1:6" ht="83.25" customHeight="1" x14ac:dyDescent="0.3">
      <c r="A39" s="166" t="s">
        <v>332</v>
      </c>
      <c r="B39" s="167" t="s">
        <v>333</v>
      </c>
      <c r="C39" s="168">
        <v>33900</v>
      </c>
      <c r="D39" s="3"/>
      <c r="E39" s="3"/>
      <c r="F39" s="2"/>
    </row>
    <row r="40" spans="1:6" ht="81" customHeight="1" x14ac:dyDescent="0.3">
      <c r="A40" s="149" t="s">
        <v>334</v>
      </c>
      <c r="B40" s="154" t="s">
        <v>335</v>
      </c>
      <c r="C40" s="150">
        <f>C41</f>
        <v>213536</v>
      </c>
      <c r="D40" s="3"/>
      <c r="E40" s="3"/>
      <c r="F40" s="2"/>
    </row>
    <row r="41" spans="1:6" ht="48.75" customHeight="1" x14ac:dyDescent="0.3">
      <c r="A41" s="169" t="s">
        <v>336</v>
      </c>
      <c r="B41" s="157" t="s">
        <v>337</v>
      </c>
      <c r="C41" s="170">
        <v>213536</v>
      </c>
      <c r="D41" s="171"/>
      <c r="E41" s="171"/>
      <c r="F41" s="2"/>
    </row>
    <row r="42" spans="1:6" ht="22.5" customHeight="1" x14ac:dyDescent="0.3">
      <c r="A42" s="149" t="s">
        <v>338</v>
      </c>
      <c r="B42" s="154" t="s">
        <v>92</v>
      </c>
      <c r="C42" s="150">
        <f>C43</f>
        <v>3675520.72</v>
      </c>
    </row>
    <row r="43" spans="1:6" ht="82.5" x14ac:dyDescent="0.3">
      <c r="A43" s="172" t="s">
        <v>339</v>
      </c>
      <c r="B43" s="157" t="s">
        <v>340</v>
      </c>
      <c r="C43" s="173">
        <v>3675520.72</v>
      </c>
    </row>
    <row r="44" spans="1:6" x14ac:dyDescent="0.3">
      <c r="A44" s="187" t="s">
        <v>341</v>
      </c>
      <c r="B44" s="188"/>
      <c r="C44" s="150">
        <f>C12+C30</f>
        <v>51408763.719999999</v>
      </c>
    </row>
  </sheetData>
  <mergeCells count="9">
    <mergeCell ref="A8:C8"/>
    <mergeCell ref="A9:C9"/>
    <mergeCell ref="A44:B44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30" activePane="bottomLeft" state="frozen"/>
      <selection pane="bottomLeft" activeCell="C32" sqref="C32"/>
    </sheetView>
  </sheetViews>
  <sheetFormatPr defaultRowHeight="16.5" x14ac:dyDescent="0.3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 x14ac:dyDescent="0.3">
      <c r="A1" s="120" t="s">
        <v>93</v>
      </c>
      <c r="B1" s="189" t="s">
        <v>273</v>
      </c>
      <c r="C1" s="189"/>
    </row>
    <row r="2" spans="1:5" x14ac:dyDescent="0.3">
      <c r="B2" s="189" t="s">
        <v>9</v>
      </c>
      <c r="C2" s="189"/>
    </row>
    <row r="3" spans="1:5" x14ac:dyDescent="0.3">
      <c r="B3" s="189" t="s">
        <v>12</v>
      </c>
      <c r="C3" s="189"/>
    </row>
    <row r="4" spans="1:5" x14ac:dyDescent="0.3">
      <c r="B4" s="189" t="s">
        <v>272</v>
      </c>
      <c r="C4" s="189"/>
    </row>
    <row r="5" spans="1:5" x14ac:dyDescent="0.3">
      <c r="A5" s="2" t="s">
        <v>93</v>
      </c>
      <c r="B5" s="189" t="s">
        <v>94</v>
      </c>
      <c r="C5" s="189"/>
    </row>
    <row r="7" spans="1:5" x14ac:dyDescent="0.3">
      <c r="A7" s="186" t="s">
        <v>229</v>
      </c>
      <c r="B7" s="186"/>
      <c r="C7" s="186"/>
    </row>
    <row r="8" spans="1:5" x14ac:dyDescent="0.3">
      <c r="A8" s="186" t="s">
        <v>15</v>
      </c>
      <c r="B8" s="186"/>
      <c r="C8" s="186"/>
    </row>
    <row r="9" spans="1:5" x14ac:dyDescent="0.3">
      <c r="A9" s="186" t="s">
        <v>0</v>
      </c>
      <c r="B9" s="186"/>
      <c r="C9" s="186"/>
    </row>
    <row r="11" spans="1:5" ht="13.5" customHeight="1" x14ac:dyDescent="0.3">
      <c r="A11" s="61"/>
      <c r="B11" s="61"/>
      <c r="C11" s="190" t="s">
        <v>230</v>
      </c>
      <c r="D11" s="192"/>
      <c r="E11" s="192"/>
    </row>
    <row r="12" spans="1:5" ht="21.75" customHeight="1" x14ac:dyDescent="0.3">
      <c r="A12" s="62" t="s">
        <v>1</v>
      </c>
      <c r="B12" s="62" t="s">
        <v>2</v>
      </c>
      <c r="C12" s="191"/>
      <c r="D12" s="192"/>
      <c r="E12" s="192"/>
    </row>
    <row r="13" spans="1:5" ht="18" customHeight="1" x14ac:dyDescent="0.3">
      <c r="A13" s="63" t="s">
        <v>5</v>
      </c>
      <c r="B13" s="64" t="s">
        <v>3</v>
      </c>
      <c r="C13" s="65">
        <f>C14+C15+C18+C17+C16</f>
        <v>7603112.0300000003</v>
      </c>
      <c r="D13" s="91"/>
      <c r="E13" s="91"/>
    </row>
    <row r="14" spans="1:5" ht="32.25" customHeight="1" x14ac:dyDescent="0.3">
      <c r="A14" s="66" t="s">
        <v>8</v>
      </c>
      <c r="B14" s="67" t="s">
        <v>17</v>
      </c>
      <c r="C14" s="68">
        <v>872880</v>
      </c>
      <c r="D14" s="92"/>
      <c r="E14" s="92"/>
    </row>
    <row r="15" spans="1:5" ht="48" customHeight="1" x14ac:dyDescent="0.3">
      <c r="A15" s="69" t="s">
        <v>6</v>
      </c>
      <c r="B15" s="70" t="s">
        <v>16</v>
      </c>
      <c r="C15" s="68">
        <v>4804843.82</v>
      </c>
      <c r="D15" s="92"/>
      <c r="E15" s="92"/>
    </row>
    <row r="16" spans="1:5" ht="33.75" customHeight="1" x14ac:dyDescent="0.3">
      <c r="A16" s="69" t="s">
        <v>231</v>
      </c>
      <c r="B16" s="70" t="s">
        <v>232</v>
      </c>
      <c r="C16" s="68">
        <v>752345.2</v>
      </c>
      <c r="D16" s="92"/>
      <c r="E16" s="92"/>
    </row>
    <row r="17" spans="1:5" ht="39.75" customHeight="1" x14ac:dyDescent="0.3">
      <c r="A17" s="69" t="s">
        <v>199</v>
      </c>
      <c r="B17" s="70" t="s">
        <v>200</v>
      </c>
      <c r="C17" s="68">
        <v>100000</v>
      </c>
      <c r="D17" s="92"/>
      <c r="E17" s="92"/>
    </row>
    <row r="18" spans="1:5" ht="22.5" customHeight="1" x14ac:dyDescent="0.3">
      <c r="A18" s="69" t="s">
        <v>40</v>
      </c>
      <c r="B18" s="70" t="s">
        <v>41</v>
      </c>
      <c r="C18" s="68">
        <v>1073043.01</v>
      </c>
      <c r="D18" s="92"/>
      <c r="E18" s="92"/>
    </row>
    <row r="19" spans="1:5" ht="22.5" customHeight="1" x14ac:dyDescent="0.3">
      <c r="A19" s="71" t="s">
        <v>192</v>
      </c>
      <c r="B19" s="118" t="s">
        <v>194</v>
      </c>
      <c r="C19" s="65">
        <f>C20</f>
        <v>213536</v>
      </c>
      <c r="D19" s="92"/>
      <c r="E19" s="92"/>
    </row>
    <row r="20" spans="1:5" ht="22.5" customHeight="1" x14ac:dyDescent="0.3">
      <c r="A20" s="69" t="s">
        <v>193</v>
      </c>
      <c r="B20" s="70" t="s">
        <v>195</v>
      </c>
      <c r="C20" s="68">
        <v>213536</v>
      </c>
      <c r="D20" s="92"/>
      <c r="E20" s="92"/>
    </row>
    <row r="21" spans="1:5" ht="30.75" customHeight="1" x14ac:dyDescent="0.3">
      <c r="A21" s="71" t="s">
        <v>10</v>
      </c>
      <c r="B21" s="72" t="s">
        <v>11</v>
      </c>
      <c r="C21" s="65">
        <f>C24+C25</f>
        <v>265343.24</v>
      </c>
      <c r="D21" s="91"/>
      <c r="E21" s="91"/>
    </row>
    <row r="22" spans="1:5" hidden="1" x14ac:dyDescent="0.3">
      <c r="A22" s="73"/>
      <c r="B22" s="74"/>
      <c r="C22" s="65"/>
      <c r="D22" s="3"/>
      <c r="E22" s="3"/>
    </row>
    <row r="23" spans="1:5" hidden="1" x14ac:dyDescent="0.3">
      <c r="A23" s="75"/>
      <c r="B23" s="76"/>
      <c r="C23" s="68"/>
      <c r="D23" s="3"/>
      <c r="E23" s="3"/>
    </row>
    <row r="24" spans="1:5" ht="17.25" customHeight="1" x14ac:dyDescent="0.3">
      <c r="A24" s="75" t="s">
        <v>42</v>
      </c>
      <c r="B24" s="77" t="s">
        <v>43</v>
      </c>
      <c r="C24" s="68">
        <v>255463.24</v>
      </c>
      <c r="D24" s="3"/>
      <c r="E24" s="3"/>
    </row>
    <row r="25" spans="1:5" ht="30.75" customHeight="1" x14ac:dyDescent="0.3">
      <c r="A25" s="75" t="s">
        <v>88</v>
      </c>
      <c r="B25" s="41" t="s">
        <v>89</v>
      </c>
      <c r="C25" s="68">
        <v>9880</v>
      </c>
      <c r="D25" s="3"/>
      <c r="E25" s="3"/>
    </row>
    <row r="26" spans="1:5" x14ac:dyDescent="0.3">
      <c r="A26" s="73" t="s">
        <v>20</v>
      </c>
      <c r="B26" s="74" t="s">
        <v>30</v>
      </c>
      <c r="C26" s="65">
        <f>C27+C28</f>
        <v>17267837.670000002</v>
      </c>
      <c r="D26" s="3"/>
      <c r="E26" s="3"/>
    </row>
    <row r="27" spans="1:5" ht="18" customHeight="1" x14ac:dyDescent="0.3">
      <c r="A27" s="75" t="s">
        <v>38</v>
      </c>
      <c r="B27" s="67" t="s">
        <v>39</v>
      </c>
      <c r="C27" s="68">
        <v>16699088.25</v>
      </c>
      <c r="D27" s="3"/>
      <c r="E27" s="3"/>
    </row>
    <row r="28" spans="1:5" ht="18" customHeight="1" x14ac:dyDescent="0.3">
      <c r="A28" s="75" t="s">
        <v>201</v>
      </c>
      <c r="B28" s="67" t="s">
        <v>202</v>
      </c>
      <c r="C28" s="68">
        <v>568749.42000000004</v>
      </c>
      <c r="D28" s="3"/>
      <c r="E28" s="3"/>
    </row>
    <row r="29" spans="1:5" x14ac:dyDescent="0.3">
      <c r="A29" s="73" t="s">
        <v>7</v>
      </c>
      <c r="B29" s="74" t="s">
        <v>4</v>
      </c>
      <c r="C29" s="65">
        <f>C30+C31</f>
        <v>26421890.48</v>
      </c>
      <c r="D29" s="91"/>
      <c r="E29" s="91"/>
    </row>
    <row r="30" spans="1:5" ht="18" customHeight="1" x14ac:dyDescent="0.3">
      <c r="A30" s="75" t="s">
        <v>19</v>
      </c>
      <c r="B30" s="76" t="s">
        <v>18</v>
      </c>
      <c r="C30" s="68">
        <v>12789655.33</v>
      </c>
      <c r="D30" s="91"/>
      <c r="E30" s="91"/>
    </row>
    <row r="31" spans="1:5" ht="18.75" customHeight="1" x14ac:dyDescent="0.3">
      <c r="A31" s="75" t="s">
        <v>13</v>
      </c>
      <c r="B31" s="76" t="s">
        <v>14</v>
      </c>
      <c r="C31" s="68">
        <v>13632235.15</v>
      </c>
      <c r="D31" s="3"/>
      <c r="E31" s="3"/>
    </row>
    <row r="32" spans="1:5" x14ac:dyDescent="0.3">
      <c r="A32" s="73" t="s">
        <v>22</v>
      </c>
      <c r="B32" s="74" t="s">
        <v>31</v>
      </c>
      <c r="C32" s="65">
        <f>C33</f>
        <v>67503.740000000005</v>
      </c>
      <c r="D32" s="3"/>
      <c r="E32" s="3"/>
    </row>
    <row r="33" spans="1:5" ht="17.25" customHeight="1" x14ac:dyDescent="0.3">
      <c r="A33" s="75" t="s">
        <v>21</v>
      </c>
      <c r="B33" s="67" t="s">
        <v>23</v>
      </c>
      <c r="C33" s="68">
        <v>67503.740000000005</v>
      </c>
      <c r="D33" s="3"/>
      <c r="E33" s="3"/>
    </row>
    <row r="34" spans="1:5" x14ac:dyDescent="0.3">
      <c r="A34" s="73" t="s">
        <v>24</v>
      </c>
      <c r="B34" s="94" t="s">
        <v>32</v>
      </c>
      <c r="C34" s="65">
        <f>C35</f>
        <v>983099.83</v>
      </c>
      <c r="D34" s="3"/>
      <c r="E34" s="3"/>
    </row>
    <row r="35" spans="1:5" ht="17.25" customHeight="1" x14ac:dyDescent="0.3">
      <c r="A35" s="75" t="s">
        <v>26</v>
      </c>
      <c r="B35" s="76" t="s">
        <v>25</v>
      </c>
      <c r="C35" s="68">
        <v>983099.83</v>
      </c>
      <c r="D35" s="3"/>
      <c r="E35" s="3"/>
    </row>
    <row r="36" spans="1:5" ht="3" hidden="1" customHeight="1" x14ac:dyDescent="0.3">
      <c r="A36" s="73" t="s">
        <v>35</v>
      </c>
      <c r="B36" s="74" t="s">
        <v>37</v>
      </c>
      <c r="C36" s="65"/>
      <c r="D36" s="3"/>
      <c r="E36" s="3"/>
    </row>
    <row r="37" spans="1:5" ht="18" hidden="1" customHeight="1" x14ac:dyDescent="0.3">
      <c r="A37" s="75" t="s">
        <v>36</v>
      </c>
      <c r="B37" s="76" t="s">
        <v>34</v>
      </c>
      <c r="C37" s="68"/>
      <c r="D37" s="3"/>
      <c r="E37" s="3"/>
    </row>
    <row r="38" spans="1:5" ht="18" customHeight="1" x14ac:dyDescent="0.3">
      <c r="A38" s="73" t="s">
        <v>35</v>
      </c>
      <c r="B38" s="95" t="s">
        <v>37</v>
      </c>
      <c r="C38" s="65">
        <f>C40+C39</f>
        <v>848197.23</v>
      </c>
      <c r="D38" s="3"/>
      <c r="E38" s="3"/>
    </row>
    <row r="39" spans="1:5" ht="18" customHeight="1" x14ac:dyDescent="0.3">
      <c r="A39" s="75" t="s">
        <v>97</v>
      </c>
      <c r="B39" s="16" t="s">
        <v>98</v>
      </c>
      <c r="C39" s="68">
        <v>17896.240000000002</v>
      </c>
      <c r="D39" s="3"/>
      <c r="E39" s="3"/>
    </row>
    <row r="40" spans="1:5" ht="18" customHeight="1" x14ac:dyDescent="0.3">
      <c r="A40" s="75" t="s">
        <v>36</v>
      </c>
      <c r="B40" s="80" t="s">
        <v>34</v>
      </c>
      <c r="C40" s="68">
        <v>830300.99</v>
      </c>
      <c r="D40" s="3"/>
      <c r="E40" s="3"/>
    </row>
    <row r="41" spans="1:5" x14ac:dyDescent="0.3">
      <c r="A41" s="73" t="s">
        <v>28</v>
      </c>
      <c r="B41" s="74" t="s">
        <v>33</v>
      </c>
      <c r="C41" s="65">
        <f>C42</f>
        <v>92910.16</v>
      </c>
      <c r="D41" s="3"/>
      <c r="E41" s="3"/>
    </row>
    <row r="42" spans="1:5" ht="17.25" customHeight="1" x14ac:dyDescent="0.3">
      <c r="A42" s="75" t="s">
        <v>29</v>
      </c>
      <c r="B42" s="93" t="s">
        <v>27</v>
      </c>
      <c r="C42" s="68">
        <v>92910.16</v>
      </c>
      <c r="D42" s="3"/>
      <c r="E42" s="3"/>
    </row>
    <row r="43" spans="1:5" ht="18.75" customHeight="1" x14ac:dyDescent="0.3">
      <c r="A43" s="74"/>
      <c r="B43" s="74" t="s">
        <v>87</v>
      </c>
      <c r="C43" s="78">
        <f>C13+C21+C26+C29+C32+C34+C41+C38+C19</f>
        <v>53763430.379999995</v>
      </c>
      <c r="D43" s="79"/>
      <c r="E43" s="79"/>
    </row>
  </sheetData>
  <mergeCells count="11">
    <mergeCell ref="A7:C7"/>
    <mergeCell ref="B1:C1"/>
    <mergeCell ref="B2:C2"/>
    <mergeCell ref="B3:C3"/>
    <mergeCell ref="B4:C4"/>
    <mergeCell ref="B5:C5"/>
    <mergeCell ref="A8:C8"/>
    <mergeCell ref="A9:C9"/>
    <mergeCell ref="C11:C12"/>
    <mergeCell ref="D11:D12"/>
    <mergeCell ref="E11:E12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E12"/>
    </sheetView>
  </sheetViews>
  <sheetFormatPr defaultRowHeight="16.5" x14ac:dyDescent="0.3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 x14ac:dyDescent="0.3">
      <c r="A1" s="120" t="s">
        <v>93</v>
      </c>
      <c r="B1" s="189" t="s">
        <v>342</v>
      </c>
      <c r="C1" s="189"/>
      <c r="D1" s="189"/>
      <c r="E1" s="189"/>
      <c r="F1" s="189"/>
      <c r="G1" s="189"/>
      <c r="H1" s="193"/>
    </row>
    <row r="2" spans="1:8" x14ac:dyDescent="0.3">
      <c r="B2" s="189" t="s">
        <v>9</v>
      </c>
      <c r="C2" s="193"/>
      <c r="D2" s="193"/>
      <c r="E2" s="193"/>
      <c r="F2" s="189"/>
      <c r="G2" s="189"/>
      <c r="H2" s="193"/>
    </row>
    <row r="3" spans="1:8" x14ac:dyDescent="0.3">
      <c r="B3" s="189" t="s">
        <v>12</v>
      </c>
      <c r="C3" s="193"/>
      <c r="D3" s="193"/>
      <c r="E3" s="193"/>
      <c r="F3" s="189"/>
      <c r="G3" s="189"/>
      <c r="H3" s="193"/>
    </row>
    <row r="4" spans="1:8" x14ac:dyDescent="0.3">
      <c r="B4" s="189" t="s">
        <v>272</v>
      </c>
      <c r="C4" s="193"/>
      <c r="D4" s="193"/>
      <c r="E4" s="193"/>
      <c r="F4" s="189"/>
      <c r="G4" s="189"/>
      <c r="H4" s="193"/>
    </row>
    <row r="5" spans="1:8" x14ac:dyDescent="0.3">
      <c r="B5" s="189" t="s">
        <v>343</v>
      </c>
      <c r="C5" s="193"/>
      <c r="D5" s="193"/>
      <c r="E5" s="193"/>
      <c r="F5" s="189"/>
      <c r="G5" s="189"/>
      <c r="H5" s="193"/>
    </row>
    <row r="7" spans="1:8" ht="30.75" customHeight="1" x14ac:dyDescent="0.3">
      <c r="A7" s="194" t="s">
        <v>344</v>
      </c>
      <c r="B7" s="194"/>
      <c r="C7" s="194"/>
      <c r="D7" s="194"/>
      <c r="E7" s="194"/>
    </row>
    <row r="9" spans="1:8" ht="36" customHeight="1" x14ac:dyDescent="0.3">
      <c r="A9" s="174" t="s">
        <v>345</v>
      </c>
      <c r="B9" s="144" t="s">
        <v>346</v>
      </c>
      <c r="C9" s="144" t="s">
        <v>347</v>
      </c>
    </row>
    <row r="10" spans="1:8" ht="27" customHeight="1" x14ac:dyDescent="0.3">
      <c r="A10" s="174">
        <v>850</v>
      </c>
      <c r="B10" s="174" t="s">
        <v>348</v>
      </c>
      <c r="C10" s="175">
        <f>'по разд 19'!C43</f>
        <v>53763430.379999995</v>
      </c>
    </row>
    <row r="11" spans="1:8" ht="21.75" customHeight="1" x14ac:dyDescent="0.3">
      <c r="A11" s="195" t="s">
        <v>349</v>
      </c>
      <c r="B11" s="195"/>
      <c r="C11" s="176">
        <f>C10</f>
        <v>53763430.379999995</v>
      </c>
    </row>
  </sheetData>
  <mergeCells count="12">
    <mergeCell ref="A11:B11"/>
    <mergeCell ref="B1:E1"/>
    <mergeCell ref="F1:H1"/>
    <mergeCell ref="B2:E2"/>
    <mergeCell ref="F2:H2"/>
    <mergeCell ref="B3:E3"/>
    <mergeCell ref="F3:H3"/>
    <mergeCell ref="B4:E4"/>
    <mergeCell ref="F4:H4"/>
    <mergeCell ref="B5:E5"/>
    <mergeCell ref="F5:H5"/>
    <mergeCell ref="A7:E7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7"/>
  <sheetViews>
    <sheetView zoomScale="82" zoomScaleNormal="82" workbookViewId="0">
      <pane ySplit="11" topLeftCell="A159" activePane="bottomLeft" state="frozen"/>
      <selection pane="bottomLeft" activeCell="D97" sqref="D97"/>
    </sheetView>
  </sheetViews>
  <sheetFormatPr defaultRowHeight="16.5" x14ac:dyDescent="0.3"/>
  <cols>
    <col min="1" max="1" width="45.28515625" style="2" customWidth="1"/>
    <col min="2" max="2" width="13.28515625" style="2" customWidth="1"/>
    <col min="3" max="3" width="7" style="2" customWidth="1"/>
    <col min="4" max="4" width="11.28515625" style="87" customWidth="1"/>
    <col min="5" max="5" width="10" style="19" customWidth="1"/>
    <col min="6" max="6" width="7.28515625" style="19" customWidth="1"/>
    <col min="7" max="7" width="4.85546875" style="19" customWidth="1"/>
    <col min="8" max="8" width="3.42578125" style="19" customWidth="1"/>
    <col min="9" max="9" width="4.140625" style="2" customWidth="1"/>
    <col min="10" max="10" width="3.42578125" style="2" customWidth="1"/>
    <col min="11" max="16384" width="9.140625" style="2"/>
  </cols>
  <sheetData>
    <row r="1" spans="1:8" x14ac:dyDescent="0.3">
      <c r="A1" s="2" t="s">
        <v>93</v>
      </c>
      <c r="C1" s="189" t="s">
        <v>363</v>
      </c>
      <c r="D1" s="189"/>
    </row>
    <row r="2" spans="1:8" x14ac:dyDescent="0.3">
      <c r="A2" s="189" t="s">
        <v>9</v>
      </c>
      <c r="B2" s="189"/>
      <c r="C2" s="189"/>
      <c r="D2" s="189"/>
    </row>
    <row r="3" spans="1:8" x14ac:dyDescent="0.3">
      <c r="A3" s="189" t="s">
        <v>12</v>
      </c>
      <c r="B3" s="189"/>
      <c r="C3" s="189"/>
      <c r="D3" s="189"/>
    </row>
    <row r="4" spans="1:8" x14ac:dyDescent="0.3">
      <c r="A4" s="189" t="s">
        <v>272</v>
      </c>
      <c r="B4" s="189"/>
      <c r="C4" s="189"/>
      <c r="D4" s="189"/>
    </row>
    <row r="5" spans="1:8" x14ac:dyDescent="0.3">
      <c r="A5" s="189"/>
      <c r="B5" s="189"/>
      <c r="C5" s="189" t="s">
        <v>95</v>
      </c>
      <c r="D5" s="189"/>
    </row>
    <row r="6" spans="1:8" ht="7.5" customHeight="1" x14ac:dyDescent="0.3">
      <c r="A6" s="120"/>
    </row>
    <row r="7" spans="1:8" x14ac:dyDescent="0.3">
      <c r="A7" s="194" t="s">
        <v>233</v>
      </c>
      <c r="B7" s="194"/>
      <c r="C7" s="194"/>
      <c r="D7" s="194"/>
      <c r="E7" s="20"/>
    </row>
    <row r="8" spans="1:8" ht="49.5" customHeight="1" x14ac:dyDescent="0.3">
      <c r="A8" s="197"/>
      <c r="B8" s="197"/>
      <c r="C8" s="197"/>
      <c r="D8" s="197"/>
      <c r="E8" s="21"/>
    </row>
    <row r="9" spans="1:8" x14ac:dyDescent="0.3">
      <c r="A9" s="198"/>
      <c r="B9" s="198"/>
      <c r="C9" s="198"/>
      <c r="D9" s="198"/>
      <c r="E9" s="21"/>
    </row>
    <row r="10" spans="1:8" ht="12.75" customHeight="1" x14ac:dyDescent="0.3">
      <c r="A10" s="199" t="s">
        <v>2</v>
      </c>
      <c r="B10" s="201" t="s">
        <v>44</v>
      </c>
      <c r="C10" s="201" t="s">
        <v>45</v>
      </c>
      <c r="D10" s="203" t="s">
        <v>230</v>
      </c>
      <c r="E10" s="196"/>
    </row>
    <row r="11" spans="1:8" ht="50.25" customHeight="1" x14ac:dyDescent="0.3">
      <c r="A11" s="200"/>
      <c r="B11" s="202"/>
      <c r="C11" s="202"/>
      <c r="D11" s="203"/>
      <c r="E11" s="196"/>
      <c r="F11" s="132"/>
      <c r="G11" s="132"/>
      <c r="H11" s="132"/>
    </row>
    <row r="12" spans="1:8" ht="50.25" customHeight="1" x14ac:dyDescent="0.3">
      <c r="A12" s="102" t="s">
        <v>46</v>
      </c>
      <c r="B12" s="6" t="s">
        <v>99</v>
      </c>
      <c r="C12" s="10"/>
      <c r="D12" s="36">
        <f>D13+D17+D21</f>
        <v>898637.35000000009</v>
      </c>
      <c r="E12" s="22"/>
    </row>
    <row r="13" spans="1:8" ht="72" customHeight="1" x14ac:dyDescent="0.3">
      <c r="A13" s="4" t="s">
        <v>47</v>
      </c>
      <c r="B13" s="7" t="s">
        <v>100</v>
      </c>
      <c r="C13" s="23"/>
      <c r="D13" s="24">
        <f>D15</f>
        <v>556479.77</v>
      </c>
      <c r="E13" s="25"/>
    </row>
    <row r="14" spans="1:8" ht="72.75" customHeight="1" x14ac:dyDescent="0.3">
      <c r="A14" s="5" t="s">
        <v>181</v>
      </c>
      <c r="B14" s="8" t="s">
        <v>112</v>
      </c>
      <c r="C14" s="23"/>
      <c r="D14" s="24">
        <f>D15</f>
        <v>556479.77</v>
      </c>
      <c r="E14" s="25"/>
    </row>
    <row r="15" spans="1:8" ht="93" customHeight="1" x14ac:dyDescent="0.3">
      <c r="A15" s="103" t="s">
        <v>48</v>
      </c>
      <c r="B15" s="8" t="s">
        <v>101</v>
      </c>
      <c r="C15" s="26"/>
      <c r="D15" s="24">
        <f>D16</f>
        <v>556479.77</v>
      </c>
      <c r="E15" s="27"/>
    </row>
    <row r="16" spans="1:8" ht="22.5" customHeight="1" x14ac:dyDescent="0.3">
      <c r="A16" s="104" t="s">
        <v>62</v>
      </c>
      <c r="B16" s="28"/>
      <c r="C16" s="29">
        <v>500</v>
      </c>
      <c r="D16" s="24">
        <v>556479.77</v>
      </c>
      <c r="E16" s="27"/>
    </row>
    <row r="17" spans="1:5" ht="54.75" customHeight="1" x14ac:dyDescent="0.3">
      <c r="A17" s="4" t="s">
        <v>49</v>
      </c>
      <c r="B17" s="7" t="s">
        <v>102</v>
      </c>
      <c r="C17" s="30"/>
      <c r="D17" s="31">
        <f>D19</f>
        <v>284436.08</v>
      </c>
      <c r="E17" s="32"/>
    </row>
    <row r="18" spans="1:5" ht="36" customHeight="1" x14ac:dyDescent="0.3">
      <c r="A18" s="5" t="s">
        <v>182</v>
      </c>
      <c r="B18" s="8" t="s">
        <v>113</v>
      </c>
      <c r="C18" s="30"/>
      <c r="D18" s="31">
        <f>D19</f>
        <v>284436.08</v>
      </c>
      <c r="E18" s="32"/>
    </row>
    <row r="19" spans="1:5" ht="106.5" customHeight="1" x14ac:dyDescent="0.3">
      <c r="A19" s="103" t="s">
        <v>50</v>
      </c>
      <c r="B19" s="9" t="s">
        <v>103</v>
      </c>
      <c r="C19" s="23"/>
      <c r="D19" s="24">
        <v>284436.08</v>
      </c>
      <c r="E19" s="25"/>
    </row>
    <row r="20" spans="1:5" ht="21" customHeight="1" x14ac:dyDescent="0.3">
      <c r="A20" s="104" t="s">
        <v>62</v>
      </c>
      <c r="B20" s="28"/>
      <c r="C20" s="29">
        <v>500</v>
      </c>
      <c r="D20" s="24">
        <v>284436.08</v>
      </c>
      <c r="E20" s="25"/>
    </row>
    <row r="21" spans="1:5" ht="24.75" customHeight="1" x14ac:dyDescent="0.3">
      <c r="A21" s="4" t="s">
        <v>51</v>
      </c>
      <c r="B21" s="7" t="s">
        <v>104</v>
      </c>
      <c r="C21" s="30"/>
      <c r="D21" s="31">
        <f>D23</f>
        <v>57721.5</v>
      </c>
      <c r="E21" s="27"/>
    </row>
    <row r="22" spans="1:5" ht="101.25" customHeight="1" x14ac:dyDescent="0.3">
      <c r="A22" s="5" t="s">
        <v>183</v>
      </c>
      <c r="B22" s="8" t="s">
        <v>114</v>
      </c>
      <c r="C22" s="30"/>
      <c r="D22" s="31">
        <f>D23</f>
        <v>57721.5</v>
      </c>
      <c r="E22" s="27"/>
    </row>
    <row r="23" spans="1:5" ht="69" customHeight="1" x14ac:dyDescent="0.3">
      <c r="A23" s="103" t="s">
        <v>52</v>
      </c>
      <c r="B23" s="9" t="s">
        <v>105</v>
      </c>
      <c r="C23" s="33"/>
      <c r="D23" s="31">
        <f>D24</f>
        <v>57721.5</v>
      </c>
      <c r="E23" s="32"/>
    </row>
    <row r="24" spans="1:5" ht="25.5" customHeight="1" x14ac:dyDescent="0.3">
      <c r="A24" s="104" t="s">
        <v>62</v>
      </c>
      <c r="B24" s="28"/>
      <c r="C24" s="29">
        <v>500</v>
      </c>
      <c r="D24" s="31">
        <v>57721.5</v>
      </c>
      <c r="E24" s="32"/>
    </row>
    <row r="25" spans="1:5" ht="45.75" customHeight="1" x14ac:dyDescent="0.3">
      <c r="A25" s="102" t="s">
        <v>53</v>
      </c>
      <c r="B25" s="6" t="s">
        <v>106</v>
      </c>
      <c r="C25" s="33"/>
      <c r="D25" s="31">
        <f>D26</f>
        <v>79435.97</v>
      </c>
      <c r="E25" s="32"/>
    </row>
    <row r="26" spans="1:5" ht="50.25" customHeight="1" x14ac:dyDescent="0.3">
      <c r="A26" s="4" t="s">
        <v>54</v>
      </c>
      <c r="B26" s="7" t="s">
        <v>107</v>
      </c>
      <c r="C26" s="30"/>
      <c r="D26" s="31">
        <f>D28</f>
        <v>79435.97</v>
      </c>
      <c r="E26" s="32"/>
    </row>
    <row r="27" spans="1:5" ht="42.75" customHeight="1" x14ac:dyDescent="0.3">
      <c r="A27" s="5" t="s">
        <v>184</v>
      </c>
      <c r="B27" s="8" t="s">
        <v>115</v>
      </c>
      <c r="C27" s="30"/>
      <c r="D27" s="31">
        <f>D28</f>
        <v>79435.97</v>
      </c>
      <c r="E27" s="32"/>
    </row>
    <row r="28" spans="1:5" ht="86.25" customHeight="1" x14ac:dyDescent="0.3">
      <c r="A28" s="103" t="s">
        <v>55</v>
      </c>
      <c r="B28" s="9" t="s">
        <v>108</v>
      </c>
      <c r="C28" s="33"/>
      <c r="D28" s="31">
        <f>D29</f>
        <v>79435.97</v>
      </c>
      <c r="E28" s="32"/>
    </row>
    <row r="29" spans="1:5" ht="25.5" customHeight="1" x14ac:dyDescent="0.3">
      <c r="A29" s="104" t="s">
        <v>62</v>
      </c>
      <c r="B29" s="28"/>
      <c r="C29" s="29">
        <v>500</v>
      </c>
      <c r="D29" s="31">
        <v>79435.97</v>
      </c>
      <c r="E29" s="32"/>
    </row>
    <row r="30" spans="1:5" ht="57.75" customHeight="1" x14ac:dyDescent="0.3">
      <c r="A30" s="102" t="s">
        <v>56</v>
      </c>
      <c r="B30" s="6" t="s">
        <v>109</v>
      </c>
      <c r="C30" s="33"/>
      <c r="D30" s="24">
        <f>D31</f>
        <v>386242</v>
      </c>
      <c r="E30" s="32"/>
    </row>
    <row r="31" spans="1:5" ht="89.25" customHeight="1" x14ac:dyDescent="0.3">
      <c r="A31" s="106" t="s">
        <v>57</v>
      </c>
      <c r="B31" s="10" t="s">
        <v>111</v>
      </c>
      <c r="C31" s="10"/>
      <c r="D31" s="36">
        <f>D32</f>
        <v>386242</v>
      </c>
      <c r="E31" s="37"/>
    </row>
    <row r="32" spans="1:5" ht="58.5" customHeight="1" x14ac:dyDescent="0.3">
      <c r="A32" s="107" t="s">
        <v>116</v>
      </c>
      <c r="B32" s="9" t="s">
        <v>117</v>
      </c>
      <c r="C32" s="10"/>
      <c r="D32" s="36">
        <f>D33+D36</f>
        <v>386242</v>
      </c>
      <c r="E32" s="37"/>
    </row>
    <row r="33" spans="1:10" ht="49.5" customHeight="1" x14ac:dyDescent="0.3">
      <c r="A33" s="5" t="s">
        <v>179</v>
      </c>
      <c r="B33" s="8" t="s">
        <v>110</v>
      </c>
      <c r="C33" s="34"/>
      <c r="D33" s="35">
        <f>D34+D35</f>
        <v>385150</v>
      </c>
      <c r="E33" s="27"/>
    </row>
    <row r="34" spans="1:10" s="19" customFormat="1" ht="25.5" customHeight="1" x14ac:dyDescent="0.3">
      <c r="A34" s="108" t="s">
        <v>64</v>
      </c>
      <c r="B34" s="14"/>
      <c r="C34" s="29">
        <v>200</v>
      </c>
      <c r="D34" s="39">
        <v>385000</v>
      </c>
      <c r="E34" s="27"/>
      <c r="I34" s="2"/>
      <c r="J34" s="2"/>
    </row>
    <row r="35" spans="1:10" s="19" customFormat="1" ht="25.5" customHeight="1" x14ac:dyDescent="0.3">
      <c r="A35" s="108" t="s">
        <v>64</v>
      </c>
      <c r="B35" s="14"/>
      <c r="C35" s="29">
        <v>800</v>
      </c>
      <c r="D35" s="39">
        <v>150</v>
      </c>
      <c r="E35" s="27"/>
      <c r="I35" s="2"/>
      <c r="J35" s="2"/>
    </row>
    <row r="36" spans="1:10" s="19" customFormat="1" ht="61.5" customHeight="1" x14ac:dyDescent="0.3">
      <c r="A36" s="108" t="s">
        <v>234</v>
      </c>
      <c r="B36" s="14" t="s">
        <v>235</v>
      </c>
      <c r="C36" s="29"/>
      <c r="D36" s="39">
        <f>D37</f>
        <v>1092</v>
      </c>
      <c r="E36" s="27"/>
      <c r="I36" s="2"/>
      <c r="J36" s="2"/>
    </row>
    <row r="37" spans="1:10" s="19" customFormat="1" ht="25.5" customHeight="1" x14ac:dyDescent="0.3">
      <c r="A37" s="108" t="s">
        <v>64</v>
      </c>
      <c r="B37" s="14"/>
      <c r="C37" s="29">
        <v>200</v>
      </c>
      <c r="D37" s="39">
        <v>1092</v>
      </c>
      <c r="E37" s="27"/>
      <c r="I37" s="2"/>
      <c r="J37" s="2"/>
    </row>
    <row r="38" spans="1:10" s="19" customFormat="1" ht="60" customHeight="1" x14ac:dyDescent="0.3">
      <c r="A38" s="109" t="s">
        <v>90</v>
      </c>
      <c r="B38" s="11" t="s">
        <v>118</v>
      </c>
      <c r="C38" s="33"/>
      <c r="D38" s="24">
        <f>D39</f>
        <v>526319.40999999992</v>
      </c>
      <c r="E38" s="32"/>
      <c r="I38" s="2"/>
      <c r="J38" s="2"/>
    </row>
    <row r="39" spans="1:10" s="19" customFormat="1" ht="68.25" customHeight="1" x14ac:dyDescent="0.3">
      <c r="A39" s="110" t="s">
        <v>58</v>
      </c>
      <c r="B39" s="12" t="s">
        <v>119</v>
      </c>
      <c r="C39" s="33"/>
      <c r="D39" s="31">
        <f>D43+D46+D41</f>
        <v>526319.40999999992</v>
      </c>
      <c r="E39" s="25"/>
      <c r="I39" s="2"/>
      <c r="J39" s="2"/>
    </row>
    <row r="40" spans="1:10" s="19" customFormat="1" ht="66" customHeight="1" x14ac:dyDescent="0.3">
      <c r="A40" s="111" t="s">
        <v>228</v>
      </c>
      <c r="B40" s="13" t="s">
        <v>226</v>
      </c>
      <c r="C40" s="33"/>
      <c r="D40" s="31">
        <f>D41</f>
        <v>100000</v>
      </c>
      <c r="E40" s="27"/>
      <c r="I40" s="2"/>
      <c r="J40" s="2"/>
    </row>
    <row r="41" spans="1:10" s="19" customFormat="1" ht="37.5" customHeight="1" x14ac:dyDescent="0.3">
      <c r="A41" s="111" t="s">
        <v>190</v>
      </c>
      <c r="B41" s="13" t="s">
        <v>227</v>
      </c>
      <c r="C41" s="33"/>
      <c r="D41" s="31">
        <f>D42</f>
        <v>100000</v>
      </c>
      <c r="E41" s="27"/>
      <c r="I41" s="2"/>
      <c r="J41" s="2"/>
    </row>
    <row r="42" spans="1:10" s="19" customFormat="1" ht="32.25" customHeight="1" x14ac:dyDescent="0.3">
      <c r="A42" s="108" t="s">
        <v>63</v>
      </c>
      <c r="B42" s="12"/>
      <c r="C42" s="33" t="s">
        <v>96</v>
      </c>
      <c r="D42" s="31">
        <v>100000</v>
      </c>
      <c r="E42" s="27"/>
      <c r="I42" s="2"/>
      <c r="J42" s="2"/>
    </row>
    <row r="43" spans="1:10" s="19" customFormat="1" ht="93" customHeight="1" x14ac:dyDescent="0.3">
      <c r="A43" s="103" t="s">
        <v>120</v>
      </c>
      <c r="B43" s="90" t="s">
        <v>121</v>
      </c>
      <c r="C43" s="38"/>
      <c r="D43" s="40">
        <f>D44</f>
        <v>80000</v>
      </c>
      <c r="E43" s="27"/>
      <c r="I43" s="2"/>
      <c r="J43" s="2"/>
    </row>
    <row r="44" spans="1:10" s="19" customFormat="1" ht="43.5" customHeight="1" x14ac:dyDescent="0.3">
      <c r="A44" s="103" t="s">
        <v>190</v>
      </c>
      <c r="B44" s="90" t="s">
        <v>124</v>
      </c>
      <c r="C44" s="38"/>
      <c r="D44" s="40">
        <f>D45</f>
        <v>80000</v>
      </c>
      <c r="E44" s="27"/>
      <c r="I44" s="2"/>
      <c r="J44" s="2"/>
    </row>
    <row r="45" spans="1:10" s="19" customFormat="1" ht="41.25" customHeight="1" x14ac:dyDescent="0.3">
      <c r="A45" s="108" t="s">
        <v>63</v>
      </c>
      <c r="B45" s="90"/>
      <c r="C45" s="38">
        <v>200</v>
      </c>
      <c r="D45" s="40">
        <v>80000</v>
      </c>
      <c r="E45" s="27"/>
      <c r="I45" s="2"/>
      <c r="J45" s="2"/>
    </row>
    <row r="46" spans="1:10" s="19" customFormat="1" ht="98.25" customHeight="1" x14ac:dyDescent="0.3">
      <c r="A46" s="103" t="s">
        <v>122</v>
      </c>
      <c r="B46" s="90" t="s">
        <v>123</v>
      </c>
      <c r="C46" s="38"/>
      <c r="D46" s="40">
        <f>D47</f>
        <v>346319.41</v>
      </c>
      <c r="E46" s="27"/>
      <c r="I46" s="2"/>
      <c r="J46" s="2"/>
    </row>
    <row r="47" spans="1:10" s="19" customFormat="1" ht="49.5" customHeight="1" x14ac:dyDescent="0.3">
      <c r="A47" s="103" t="s">
        <v>190</v>
      </c>
      <c r="B47" s="90" t="s">
        <v>125</v>
      </c>
      <c r="C47" s="38"/>
      <c r="D47" s="40">
        <f>D48</f>
        <v>346319.41</v>
      </c>
      <c r="E47" s="27"/>
      <c r="I47" s="2"/>
      <c r="J47" s="2"/>
    </row>
    <row r="48" spans="1:10" s="19" customFormat="1" ht="49.5" customHeight="1" x14ac:dyDescent="0.3">
      <c r="A48" s="108" t="s">
        <v>63</v>
      </c>
      <c r="B48" s="90"/>
      <c r="C48" s="38">
        <v>200</v>
      </c>
      <c r="D48" s="40">
        <v>346319.41</v>
      </c>
      <c r="E48" s="27"/>
      <c r="I48" s="2"/>
      <c r="J48" s="2"/>
    </row>
    <row r="49" spans="1:10" s="19" customFormat="1" ht="49.5" customHeight="1" x14ac:dyDescent="0.3">
      <c r="A49" s="102" t="s">
        <v>59</v>
      </c>
      <c r="B49" s="6" t="s">
        <v>126</v>
      </c>
      <c r="C49" s="34"/>
      <c r="D49" s="35">
        <f>D50+D61+D67</f>
        <v>13233714.32</v>
      </c>
      <c r="E49" s="27"/>
      <c r="I49" s="2"/>
      <c r="J49" s="2"/>
    </row>
    <row r="50" spans="1:10" s="19" customFormat="1" ht="82.5" customHeight="1" x14ac:dyDescent="0.3">
      <c r="A50" s="105" t="s">
        <v>60</v>
      </c>
      <c r="B50" s="7" t="s">
        <v>127</v>
      </c>
      <c r="C50" s="30"/>
      <c r="D50" s="24">
        <f>D51+D53+D55+D57+D59</f>
        <v>12403413.33</v>
      </c>
      <c r="E50" s="27"/>
      <c r="I50" s="2"/>
      <c r="J50" s="2"/>
    </row>
    <row r="51" spans="1:10" s="19" customFormat="1" ht="82.5" customHeight="1" x14ac:dyDescent="0.3">
      <c r="A51" s="112" t="s">
        <v>263</v>
      </c>
      <c r="B51" s="8" t="s">
        <v>270</v>
      </c>
      <c r="C51" s="30"/>
      <c r="D51" s="24">
        <f>D52</f>
        <v>598994</v>
      </c>
      <c r="E51" s="27"/>
      <c r="I51" s="2"/>
      <c r="J51" s="2"/>
    </row>
    <row r="52" spans="1:10" s="19" customFormat="1" ht="56.25" customHeight="1" x14ac:dyDescent="0.3">
      <c r="A52" s="5" t="s">
        <v>132</v>
      </c>
      <c r="B52" s="7"/>
      <c r="C52" s="33" t="s">
        <v>180</v>
      </c>
      <c r="D52" s="24">
        <v>598994</v>
      </c>
      <c r="E52" s="27"/>
      <c r="I52" s="2"/>
      <c r="J52" s="2"/>
    </row>
    <row r="53" spans="1:10" s="19" customFormat="1" ht="82.5" customHeight="1" x14ac:dyDescent="0.3">
      <c r="A53" s="112" t="s">
        <v>251</v>
      </c>
      <c r="B53" s="8" t="s">
        <v>250</v>
      </c>
      <c r="C53" s="30"/>
      <c r="D53" s="24">
        <f>D54</f>
        <v>11380886</v>
      </c>
      <c r="E53" s="27"/>
      <c r="I53" s="2"/>
      <c r="J53" s="2"/>
    </row>
    <row r="54" spans="1:10" s="19" customFormat="1" ht="82.5" customHeight="1" x14ac:dyDescent="0.3">
      <c r="A54" s="5" t="s">
        <v>132</v>
      </c>
      <c r="B54" s="7"/>
      <c r="C54" s="33" t="s">
        <v>180</v>
      </c>
      <c r="D54" s="24">
        <v>11380886</v>
      </c>
      <c r="E54" s="27"/>
      <c r="I54" s="2"/>
      <c r="J54" s="2"/>
    </row>
    <row r="55" spans="1:10" s="19" customFormat="1" ht="71.25" customHeight="1" x14ac:dyDescent="0.3">
      <c r="A55" s="5" t="s">
        <v>236</v>
      </c>
      <c r="B55" s="8" t="s">
        <v>237</v>
      </c>
      <c r="C55" s="42"/>
      <c r="D55" s="35">
        <f>D56</f>
        <v>68866.67</v>
      </c>
      <c r="E55" s="25"/>
      <c r="I55" s="2"/>
      <c r="J55" s="2"/>
    </row>
    <row r="56" spans="1:10" s="19" customFormat="1" ht="48.75" customHeight="1" x14ac:dyDescent="0.3">
      <c r="A56" s="5" t="s">
        <v>132</v>
      </c>
      <c r="B56" s="8"/>
      <c r="C56" s="89" t="s">
        <v>180</v>
      </c>
      <c r="D56" s="35">
        <v>68866.67</v>
      </c>
      <c r="E56" s="25"/>
      <c r="I56" s="2"/>
      <c r="J56" s="2"/>
    </row>
    <row r="57" spans="1:10" s="19" customFormat="1" ht="135" customHeight="1" x14ac:dyDescent="0.3">
      <c r="A57" s="5" t="s">
        <v>246</v>
      </c>
      <c r="B57" s="8" t="s">
        <v>245</v>
      </c>
      <c r="C57" s="89"/>
      <c r="D57" s="35">
        <f>D58</f>
        <v>37333.33</v>
      </c>
      <c r="E57" s="25"/>
      <c r="I57" s="2"/>
      <c r="J57" s="2"/>
    </row>
    <row r="58" spans="1:10" s="19" customFormat="1" ht="54" customHeight="1" x14ac:dyDescent="0.3">
      <c r="A58" s="5" t="s">
        <v>132</v>
      </c>
      <c r="B58" s="8"/>
      <c r="C58" s="89" t="s">
        <v>180</v>
      </c>
      <c r="D58" s="35">
        <v>37333.33</v>
      </c>
      <c r="E58" s="25"/>
      <c r="I58" s="2"/>
      <c r="J58" s="2"/>
    </row>
    <row r="59" spans="1:10" s="19" customFormat="1" ht="110.25" customHeight="1" x14ac:dyDescent="0.3">
      <c r="A59" s="5" t="s">
        <v>247</v>
      </c>
      <c r="B59" s="8" t="s">
        <v>244</v>
      </c>
      <c r="C59" s="89"/>
      <c r="D59" s="35">
        <f>D60</f>
        <v>317333.33</v>
      </c>
      <c r="E59" s="25"/>
      <c r="I59" s="2"/>
      <c r="J59" s="2"/>
    </row>
    <row r="60" spans="1:10" s="19" customFormat="1" ht="46.5" customHeight="1" x14ac:dyDescent="0.3">
      <c r="A60" s="5" t="s">
        <v>132</v>
      </c>
      <c r="B60" s="8"/>
      <c r="C60" s="89" t="s">
        <v>180</v>
      </c>
      <c r="D60" s="35">
        <v>317333.33</v>
      </c>
      <c r="E60" s="25"/>
      <c r="I60" s="2"/>
      <c r="J60" s="2"/>
    </row>
    <row r="61" spans="1:10" s="19" customFormat="1" ht="81" customHeight="1" x14ac:dyDescent="0.3">
      <c r="A61" s="105" t="s">
        <v>61</v>
      </c>
      <c r="B61" s="7" t="s">
        <v>128</v>
      </c>
      <c r="C61" s="33"/>
      <c r="D61" s="24">
        <f>D62</f>
        <v>48389.82</v>
      </c>
      <c r="E61" s="27"/>
      <c r="I61" s="2"/>
      <c r="J61" s="2"/>
    </row>
    <row r="62" spans="1:10" s="19" customFormat="1" ht="107.25" customHeight="1" x14ac:dyDescent="0.3">
      <c r="A62" s="112" t="s">
        <v>185</v>
      </c>
      <c r="B62" s="8" t="s">
        <v>131</v>
      </c>
      <c r="C62" s="33"/>
      <c r="D62" s="24">
        <f>D63+D65</f>
        <v>48389.82</v>
      </c>
      <c r="E62" s="27"/>
      <c r="I62" s="2"/>
      <c r="J62" s="2"/>
    </row>
    <row r="63" spans="1:10" s="19" customFormat="1" ht="90" customHeight="1" x14ac:dyDescent="0.3">
      <c r="A63" s="112" t="s">
        <v>223</v>
      </c>
      <c r="B63" s="8" t="s">
        <v>238</v>
      </c>
      <c r="C63" s="33"/>
      <c r="D63" s="31">
        <f>D64</f>
        <v>14489.82</v>
      </c>
      <c r="E63" s="27"/>
      <c r="I63" s="2"/>
      <c r="J63" s="2"/>
    </row>
    <row r="64" spans="1:10" s="19" customFormat="1" ht="42" customHeight="1" x14ac:dyDescent="0.3">
      <c r="A64" s="113" t="s">
        <v>129</v>
      </c>
      <c r="B64" s="7"/>
      <c r="C64" s="33" t="s">
        <v>130</v>
      </c>
      <c r="D64" s="31">
        <v>14489.82</v>
      </c>
      <c r="E64" s="27"/>
      <c r="I64" s="2"/>
      <c r="J64" s="2"/>
    </row>
    <row r="65" spans="1:10" s="19" customFormat="1" ht="75" customHeight="1" x14ac:dyDescent="0.3">
      <c r="A65" s="112" t="s">
        <v>249</v>
      </c>
      <c r="B65" s="8" t="s">
        <v>248</v>
      </c>
      <c r="C65" s="33"/>
      <c r="D65" s="31">
        <f>D66</f>
        <v>33900</v>
      </c>
      <c r="E65" s="27"/>
      <c r="I65" s="2"/>
      <c r="J65" s="2"/>
    </row>
    <row r="66" spans="1:10" s="19" customFormat="1" ht="42" customHeight="1" x14ac:dyDescent="0.3">
      <c r="A66" s="113" t="s">
        <v>129</v>
      </c>
      <c r="B66" s="7"/>
      <c r="C66" s="33" t="s">
        <v>130</v>
      </c>
      <c r="D66" s="31">
        <v>33900</v>
      </c>
      <c r="E66" s="27"/>
      <c r="I66" s="2"/>
      <c r="J66" s="2"/>
    </row>
    <row r="67" spans="1:10" s="19" customFormat="1" ht="60" customHeight="1" x14ac:dyDescent="0.3">
      <c r="A67" s="114" t="s">
        <v>133</v>
      </c>
      <c r="B67" s="96" t="s">
        <v>134</v>
      </c>
      <c r="C67" s="29"/>
      <c r="D67" s="35">
        <f>D68</f>
        <v>781911.17</v>
      </c>
      <c r="E67" s="25"/>
      <c r="I67" s="2"/>
      <c r="J67" s="2"/>
    </row>
    <row r="68" spans="1:10" s="19" customFormat="1" ht="99" customHeight="1" x14ac:dyDescent="0.3">
      <c r="A68" s="115" t="s">
        <v>186</v>
      </c>
      <c r="B68" s="1" t="s">
        <v>135</v>
      </c>
      <c r="C68" s="29"/>
      <c r="D68" s="35">
        <f>D69</f>
        <v>781911.17</v>
      </c>
      <c r="E68" s="25"/>
      <c r="I68" s="2"/>
      <c r="J68" s="2"/>
    </row>
    <row r="69" spans="1:10" s="19" customFormat="1" ht="64.5" customHeight="1" x14ac:dyDescent="0.3">
      <c r="A69" s="112" t="s">
        <v>136</v>
      </c>
      <c r="B69" s="89" t="s">
        <v>239</v>
      </c>
      <c r="C69" s="29"/>
      <c r="D69" s="35">
        <f>D70</f>
        <v>781911.17</v>
      </c>
      <c r="E69" s="25"/>
      <c r="I69" s="2"/>
      <c r="J69" s="2"/>
    </row>
    <row r="70" spans="1:10" s="19" customFormat="1" ht="54.75" customHeight="1" x14ac:dyDescent="0.3">
      <c r="A70" s="104" t="s">
        <v>129</v>
      </c>
      <c r="B70" s="28"/>
      <c r="C70" s="29">
        <v>300</v>
      </c>
      <c r="D70" s="35">
        <v>781911.17</v>
      </c>
      <c r="E70" s="25"/>
      <c r="I70" s="2"/>
      <c r="J70" s="2"/>
    </row>
    <row r="71" spans="1:10" s="19" customFormat="1" ht="54.75" customHeight="1" x14ac:dyDescent="0.3">
      <c r="A71" s="102" t="s">
        <v>65</v>
      </c>
      <c r="B71" s="6" t="s">
        <v>137</v>
      </c>
      <c r="C71" s="42"/>
      <c r="D71" s="35">
        <f>D72+D80</f>
        <v>14328510.720000001</v>
      </c>
      <c r="E71" s="25"/>
      <c r="I71" s="2"/>
      <c r="J71" s="2"/>
    </row>
    <row r="72" spans="1:10" s="19" customFormat="1" ht="57.75" customHeight="1" x14ac:dyDescent="0.3">
      <c r="A72" s="4" t="s">
        <v>66</v>
      </c>
      <c r="B72" s="7" t="s">
        <v>138</v>
      </c>
      <c r="C72" s="42"/>
      <c r="D72" s="35">
        <f>D74+D76+D78</f>
        <v>10705446.720000001</v>
      </c>
      <c r="E72" s="25"/>
      <c r="I72" s="2"/>
      <c r="J72" s="2"/>
    </row>
    <row r="73" spans="1:10" s="19" customFormat="1" ht="71.25" customHeight="1" x14ac:dyDescent="0.3">
      <c r="A73" s="5" t="s">
        <v>268</v>
      </c>
      <c r="B73" s="8" t="s">
        <v>140</v>
      </c>
      <c r="C73" s="42"/>
      <c r="D73" s="35">
        <f>D74+D76+D78</f>
        <v>10705446.720000001</v>
      </c>
      <c r="E73" s="25"/>
      <c r="I73" s="2"/>
      <c r="J73" s="2"/>
    </row>
    <row r="74" spans="1:10" s="19" customFormat="1" ht="83.25" customHeight="1" x14ac:dyDescent="0.3">
      <c r="A74" s="5" t="s">
        <v>258</v>
      </c>
      <c r="B74" s="8" t="s">
        <v>257</v>
      </c>
      <c r="C74" s="42"/>
      <c r="D74" s="35">
        <f>D75</f>
        <v>341896</v>
      </c>
      <c r="E74" s="25"/>
      <c r="I74" s="2"/>
      <c r="J74" s="2"/>
    </row>
    <row r="75" spans="1:10" s="19" customFormat="1" ht="48" customHeight="1" x14ac:dyDescent="0.3">
      <c r="A75" s="116" t="s">
        <v>63</v>
      </c>
      <c r="B75" s="97"/>
      <c r="C75" s="98" t="s">
        <v>96</v>
      </c>
      <c r="D75" s="39">
        <v>341896</v>
      </c>
      <c r="E75" s="25"/>
      <c r="I75" s="2"/>
      <c r="J75" s="2"/>
    </row>
    <row r="76" spans="1:10" s="19" customFormat="1" ht="61.5" customHeight="1" x14ac:dyDescent="0.3">
      <c r="A76" s="5" t="s">
        <v>142</v>
      </c>
      <c r="B76" s="8" t="s">
        <v>143</v>
      </c>
      <c r="C76" s="98"/>
      <c r="D76" s="35">
        <f>D77</f>
        <v>3867518.72</v>
      </c>
      <c r="E76" s="25"/>
      <c r="I76" s="2"/>
      <c r="J76" s="2"/>
    </row>
    <row r="77" spans="1:10" s="19" customFormat="1" ht="33" customHeight="1" x14ac:dyDescent="0.3">
      <c r="A77" s="116" t="s">
        <v>63</v>
      </c>
      <c r="B77" s="97"/>
      <c r="C77" s="98" t="s">
        <v>96</v>
      </c>
      <c r="D77" s="39">
        <v>3867518.72</v>
      </c>
      <c r="E77" s="25"/>
      <c r="I77" s="2"/>
      <c r="J77" s="2"/>
    </row>
    <row r="78" spans="1:10" s="19" customFormat="1" ht="75.75" customHeight="1" x14ac:dyDescent="0.3">
      <c r="A78" s="108" t="s">
        <v>253</v>
      </c>
      <c r="B78" s="90" t="s">
        <v>252</v>
      </c>
      <c r="C78" s="29"/>
      <c r="D78" s="35">
        <f>D79</f>
        <v>6496032</v>
      </c>
      <c r="E78" s="25"/>
      <c r="I78" s="2"/>
      <c r="J78" s="2"/>
    </row>
    <row r="79" spans="1:10" s="19" customFormat="1" ht="39.75" customHeight="1" x14ac:dyDescent="0.3">
      <c r="A79" s="108" t="s">
        <v>63</v>
      </c>
      <c r="B79" s="28"/>
      <c r="C79" s="29">
        <v>200</v>
      </c>
      <c r="D79" s="35">
        <v>6496032</v>
      </c>
      <c r="E79" s="25"/>
      <c r="I79" s="2"/>
      <c r="J79" s="2"/>
    </row>
    <row r="80" spans="1:10" s="19" customFormat="1" ht="65.25" customHeight="1" x14ac:dyDescent="0.3">
      <c r="A80" s="5" t="s">
        <v>269</v>
      </c>
      <c r="B80" s="8" t="s">
        <v>141</v>
      </c>
      <c r="C80" s="98"/>
      <c r="D80" s="35">
        <f>D81+D83</f>
        <v>3623064</v>
      </c>
      <c r="E80" s="25"/>
      <c r="I80" s="2"/>
      <c r="J80" s="2"/>
    </row>
    <row r="81" spans="1:10" s="19" customFormat="1" ht="65.25" customHeight="1" x14ac:dyDescent="0.3">
      <c r="A81" s="5" t="s">
        <v>139</v>
      </c>
      <c r="B81" s="8" t="s">
        <v>256</v>
      </c>
      <c r="C81" s="98"/>
      <c r="D81" s="35">
        <f>D82</f>
        <v>2421832</v>
      </c>
      <c r="E81" s="25"/>
      <c r="I81" s="2"/>
      <c r="J81" s="2"/>
    </row>
    <row r="82" spans="1:10" s="19" customFormat="1" ht="65.25" customHeight="1" x14ac:dyDescent="0.3">
      <c r="A82" s="108" t="s">
        <v>63</v>
      </c>
      <c r="B82" s="8"/>
      <c r="C82" s="98" t="s">
        <v>96</v>
      </c>
      <c r="D82" s="35">
        <v>2421832</v>
      </c>
      <c r="E82" s="25"/>
      <c r="I82" s="2"/>
      <c r="J82" s="2"/>
    </row>
    <row r="83" spans="1:10" s="19" customFormat="1" ht="76.5" customHeight="1" x14ac:dyDescent="0.3">
      <c r="A83" s="103" t="s">
        <v>254</v>
      </c>
      <c r="B83" s="90" t="s">
        <v>255</v>
      </c>
      <c r="C83" s="29"/>
      <c r="D83" s="35">
        <f>D84</f>
        <v>1201232</v>
      </c>
      <c r="E83" s="25"/>
      <c r="I83" s="2"/>
      <c r="J83" s="2"/>
    </row>
    <row r="84" spans="1:10" s="19" customFormat="1" ht="39.75" customHeight="1" x14ac:dyDescent="0.3">
      <c r="A84" s="108" t="s">
        <v>63</v>
      </c>
      <c r="B84" s="28"/>
      <c r="C84" s="29">
        <v>200</v>
      </c>
      <c r="D84" s="35">
        <v>1201232</v>
      </c>
      <c r="E84" s="25"/>
      <c r="I84" s="2"/>
      <c r="J84" s="2"/>
    </row>
    <row r="85" spans="1:10" s="19" customFormat="1" ht="85.5" customHeight="1" x14ac:dyDescent="0.3">
      <c r="A85" s="109" t="s">
        <v>67</v>
      </c>
      <c r="B85" s="11" t="s">
        <v>144</v>
      </c>
      <c r="C85" s="42"/>
      <c r="D85" s="35">
        <f>D86</f>
        <v>265343.24</v>
      </c>
      <c r="E85" s="25"/>
      <c r="I85" s="2"/>
      <c r="J85" s="2"/>
    </row>
    <row r="86" spans="1:10" s="19" customFormat="1" ht="89.25" customHeight="1" x14ac:dyDescent="0.3">
      <c r="A86" s="110" t="s">
        <v>68</v>
      </c>
      <c r="B86" s="12" t="s">
        <v>145</v>
      </c>
      <c r="C86" s="42"/>
      <c r="D86" s="35">
        <f>D88+D91</f>
        <v>265343.24</v>
      </c>
      <c r="E86" s="25"/>
      <c r="I86" s="2"/>
      <c r="J86" s="2"/>
    </row>
    <row r="87" spans="1:10" s="19" customFormat="1" ht="52.5" customHeight="1" x14ac:dyDescent="0.3">
      <c r="A87" s="111" t="s">
        <v>187</v>
      </c>
      <c r="B87" s="13" t="s">
        <v>146</v>
      </c>
      <c r="C87" s="42"/>
      <c r="D87" s="35">
        <f>D88</f>
        <v>255463.24</v>
      </c>
      <c r="E87" s="25"/>
      <c r="I87" s="2"/>
      <c r="J87" s="2"/>
    </row>
    <row r="88" spans="1:10" s="19" customFormat="1" ht="48.75" customHeight="1" x14ac:dyDescent="0.3">
      <c r="A88" s="5" t="s">
        <v>69</v>
      </c>
      <c r="B88" s="8" t="s">
        <v>147</v>
      </c>
      <c r="C88" s="42"/>
      <c r="D88" s="35">
        <f>D89</f>
        <v>255463.24</v>
      </c>
      <c r="E88" s="25"/>
      <c r="I88" s="2"/>
      <c r="J88" s="2"/>
    </row>
    <row r="89" spans="1:10" s="19" customFormat="1" ht="33" customHeight="1" x14ac:dyDescent="0.3">
      <c r="A89" s="108" t="s">
        <v>63</v>
      </c>
      <c r="B89" s="28"/>
      <c r="C89" s="38">
        <v>200</v>
      </c>
      <c r="D89" s="39">
        <v>255463.24</v>
      </c>
      <c r="E89" s="25"/>
      <c r="I89" s="2"/>
      <c r="J89" s="2"/>
    </row>
    <row r="90" spans="1:10" s="19" customFormat="1" ht="66.75" customHeight="1" x14ac:dyDescent="0.3">
      <c r="A90" s="103" t="s">
        <v>188</v>
      </c>
      <c r="B90" s="90" t="s">
        <v>148</v>
      </c>
      <c r="C90" s="38"/>
      <c r="D90" s="39">
        <f>D91</f>
        <v>9880</v>
      </c>
      <c r="E90" s="25"/>
      <c r="I90" s="2"/>
      <c r="J90" s="2"/>
    </row>
    <row r="91" spans="1:10" s="19" customFormat="1" ht="59.25" customHeight="1" x14ac:dyDescent="0.3">
      <c r="A91" s="5" t="s">
        <v>70</v>
      </c>
      <c r="B91" s="8" t="s">
        <v>149</v>
      </c>
      <c r="C91" s="42"/>
      <c r="D91" s="35">
        <f>D92</f>
        <v>9880</v>
      </c>
      <c r="E91" s="25"/>
      <c r="I91" s="2"/>
      <c r="J91" s="2"/>
    </row>
    <row r="92" spans="1:10" s="19" customFormat="1" ht="41.25" customHeight="1" x14ac:dyDescent="0.3">
      <c r="A92" s="108" t="s">
        <v>63</v>
      </c>
      <c r="B92" s="28"/>
      <c r="C92" s="38">
        <v>200</v>
      </c>
      <c r="D92" s="39">
        <v>9880</v>
      </c>
      <c r="E92" s="25"/>
      <c r="I92" s="2"/>
      <c r="J92" s="2"/>
    </row>
    <row r="93" spans="1:10" s="19" customFormat="1" ht="61.5" customHeight="1" x14ac:dyDescent="0.3">
      <c r="A93" s="109" t="s">
        <v>71</v>
      </c>
      <c r="B93" s="11" t="s">
        <v>150</v>
      </c>
      <c r="C93" s="42"/>
      <c r="D93" s="35">
        <f>D94</f>
        <v>6268638.6899999995</v>
      </c>
      <c r="E93" s="25"/>
      <c r="I93" s="2"/>
      <c r="J93" s="2"/>
    </row>
    <row r="94" spans="1:10" s="19" customFormat="1" ht="60" customHeight="1" x14ac:dyDescent="0.3">
      <c r="A94" s="106" t="s">
        <v>72</v>
      </c>
      <c r="B94" s="10" t="s">
        <v>151</v>
      </c>
      <c r="C94" s="42"/>
      <c r="D94" s="35">
        <f>D95+D99+D102+D105+D108</f>
        <v>6268638.6899999995</v>
      </c>
      <c r="E94" s="25"/>
      <c r="I94" s="2"/>
      <c r="J94" s="2"/>
    </row>
    <row r="95" spans="1:10" s="19" customFormat="1" ht="54.75" customHeight="1" x14ac:dyDescent="0.3">
      <c r="A95" s="107" t="s">
        <v>152</v>
      </c>
      <c r="B95" s="9" t="s">
        <v>153</v>
      </c>
      <c r="C95" s="42"/>
      <c r="D95" s="35">
        <f>D96</f>
        <v>1042623.94</v>
      </c>
      <c r="E95" s="25"/>
      <c r="I95" s="2"/>
      <c r="J95" s="2"/>
    </row>
    <row r="96" spans="1:10" s="19" customFormat="1" ht="39" customHeight="1" x14ac:dyDescent="0.3">
      <c r="A96" s="111" t="s">
        <v>191</v>
      </c>
      <c r="B96" s="13" t="s">
        <v>154</v>
      </c>
      <c r="C96" s="23"/>
      <c r="D96" s="24">
        <f>D97+D98</f>
        <v>1042623.94</v>
      </c>
      <c r="E96" s="25"/>
      <c r="I96" s="2"/>
      <c r="J96" s="2"/>
    </row>
    <row r="97" spans="1:10" s="19" customFormat="1" ht="33.75" customHeight="1" x14ac:dyDescent="0.3">
      <c r="A97" s="108" t="s">
        <v>63</v>
      </c>
      <c r="B97" s="28"/>
      <c r="C97" s="38">
        <v>200</v>
      </c>
      <c r="D97" s="24">
        <v>1010323.94</v>
      </c>
      <c r="E97" s="25"/>
      <c r="I97" s="2"/>
      <c r="J97" s="2"/>
    </row>
    <row r="98" spans="1:10" s="19" customFormat="1" ht="33.75" customHeight="1" x14ac:dyDescent="0.3">
      <c r="A98" s="108" t="s">
        <v>64</v>
      </c>
      <c r="B98" s="28"/>
      <c r="C98" s="38">
        <v>800</v>
      </c>
      <c r="D98" s="24">
        <v>32300</v>
      </c>
      <c r="E98" s="25"/>
      <c r="I98" s="2"/>
      <c r="J98" s="2"/>
    </row>
    <row r="99" spans="1:10" s="19" customFormat="1" ht="51" customHeight="1" x14ac:dyDescent="0.3">
      <c r="A99" s="103" t="s">
        <v>155</v>
      </c>
      <c r="B99" s="90" t="s">
        <v>156</v>
      </c>
      <c r="C99" s="38"/>
      <c r="D99" s="24">
        <f>D100</f>
        <v>45230.9</v>
      </c>
      <c r="E99" s="25"/>
      <c r="I99" s="2"/>
      <c r="J99" s="2"/>
    </row>
    <row r="100" spans="1:10" s="19" customFormat="1" ht="23.25" customHeight="1" x14ac:dyDescent="0.3">
      <c r="A100" s="111" t="s">
        <v>75</v>
      </c>
      <c r="B100" s="13" t="s">
        <v>157</v>
      </c>
      <c r="C100" s="23"/>
      <c r="D100" s="24">
        <f>D101</f>
        <v>45230.9</v>
      </c>
      <c r="E100" s="25"/>
      <c r="I100" s="2"/>
      <c r="J100" s="2"/>
    </row>
    <row r="101" spans="1:10" s="19" customFormat="1" ht="33" customHeight="1" x14ac:dyDescent="0.3">
      <c r="A101" s="108" t="s">
        <v>63</v>
      </c>
      <c r="B101" s="28"/>
      <c r="C101" s="38">
        <v>200</v>
      </c>
      <c r="D101" s="31">
        <v>45230.9</v>
      </c>
      <c r="E101" s="25"/>
      <c r="I101" s="2"/>
      <c r="J101" s="2"/>
    </row>
    <row r="102" spans="1:10" s="19" customFormat="1" ht="34.5" customHeight="1" x14ac:dyDescent="0.3">
      <c r="A102" s="103" t="s">
        <v>158</v>
      </c>
      <c r="B102" s="90" t="s">
        <v>159</v>
      </c>
      <c r="C102" s="38"/>
      <c r="D102" s="24">
        <f>D103</f>
        <v>509140</v>
      </c>
      <c r="E102" s="25"/>
      <c r="I102" s="2"/>
      <c r="J102" s="2"/>
    </row>
    <row r="103" spans="1:10" s="19" customFormat="1" ht="48.75" customHeight="1" x14ac:dyDescent="0.3">
      <c r="A103" s="111" t="s">
        <v>74</v>
      </c>
      <c r="B103" s="13" t="s">
        <v>162</v>
      </c>
      <c r="C103" s="23"/>
      <c r="D103" s="24">
        <f>D104</f>
        <v>509140</v>
      </c>
      <c r="E103" s="25"/>
      <c r="I103" s="2"/>
      <c r="J103" s="2"/>
    </row>
    <row r="104" spans="1:10" s="19" customFormat="1" ht="32.25" customHeight="1" x14ac:dyDescent="0.3">
      <c r="A104" s="108" t="s">
        <v>63</v>
      </c>
      <c r="B104" s="28"/>
      <c r="C104" s="38">
        <v>200</v>
      </c>
      <c r="D104" s="31">
        <v>509140</v>
      </c>
      <c r="E104" s="25"/>
      <c r="I104" s="2"/>
      <c r="J104" s="2"/>
    </row>
    <row r="105" spans="1:10" s="19" customFormat="1" ht="58.5" customHeight="1" x14ac:dyDescent="0.3">
      <c r="A105" s="103" t="s">
        <v>160</v>
      </c>
      <c r="B105" s="90" t="s">
        <v>161</v>
      </c>
      <c r="C105" s="38"/>
      <c r="D105" s="31">
        <f>D106</f>
        <v>1101789</v>
      </c>
      <c r="E105" s="25"/>
      <c r="I105" s="2"/>
      <c r="J105" s="2"/>
    </row>
    <row r="106" spans="1:10" s="19" customFormat="1" ht="36" customHeight="1" x14ac:dyDescent="0.3">
      <c r="A106" s="111" t="s">
        <v>191</v>
      </c>
      <c r="B106" s="13" t="s">
        <v>163</v>
      </c>
      <c r="C106" s="23"/>
      <c r="D106" s="24">
        <f>D107</f>
        <v>1101789</v>
      </c>
      <c r="E106" s="25"/>
      <c r="I106" s="2"/>
      <c r="J106" s="2"/>
    </row>
    <row r="107" spans="1:10" s="19" customFormat="1" ht="32.25" customHeight="1" x14ac:dyDescent="0.3">
      <c r="A107" s="108" t="s">
        <v>63</v>
      </c>
      <c r="B107" s="28"/>
      <c r="C107" s="38">
        <v>200</v>
      </c>
      <c r="D107" s="24">
        <v>1101789</v>
      </c>
      <c r="E107" s="25"/>
      <c r="I107" s="2"/>
      <c r="J107" s="2"/>
    </row>
    <row r="108" spans="1:10" s="19" customFormat="1" ht="50.25" customHeight="1" x14ac:dyDescent="0.3">
      <c r="A108" s="103" t="s">
        <v>164</v>
      </c>
      <c r="B108" s="90" t="s">
        <v>189</v>
      </c>
      <c r="C108" s="38"/>
      <c r="D108" s="24">
        <f>D109</f>
        <v>3569854.8499999996</v>
      </c>
      <c r="E108" s="25"/>
      <c r="I108" s="2"/>
      <c r="J108" s="2"/>
    </row>
    <row r="109" spans="1:10" s="19" customFormat="1" ht="42" customHeight="1" x14ac:dyDescent="0.3">
      <c r="A109" s="111" t="s">
        <v>73</v>
      </c>
      <c r="B109" s="13" t="s">
        <v>165</v>
      </c>
      <c r="C109" s="42"/>
      <c r="D109" s="35">
        <f>D110+D111</f>
        <v>3569854.8499999996</v>
      </c>
      <c r="E109" s="25"/>
      <c r="I109" s="2"/>
      <c r="J109" s="2"/>
    </row>
    <row r="110" spans="1:10" s="19" customFormat="1" ht="43.5" customHeight="1" x14ac:dyDescent="0.3">
      <c r="A110" s="108" t="s">
        <v>63</v>
      </c>
      <c r="B110" s="28"/>
      <c r="C110" s="38">
        <v>200</v>
      </c>
      <c r="D110" s="39">
        <v>3565810.03</v>
      </c>
      <c r="E110" s="25"/>
      <c r="I110" s="2"/>
      <c r="J110" s="2"/>
    </row>
    <row r="111" spans="1:10" s="19" customFormat="1" ht="43.5" customHeight="1" x14ac:dyDescent="0.3">
      <c r="A111" s="108" t="s">
        <v>64</v>
      </c>
      <c r="B111" s="28"/>
      <c r="C111" s="38">
        <v>800</v>
      </c>
      <c r="D111" s="39">
        <v>4044.82</v>
      </c>
      <c r="E111" s="25"/>
      <c r="I111" s="2"/>
      <c r="J111" s="2"/>
    </row>
    <row r="112" spans="1:10" s="19" customFormat="1" ht="77.25" customHeight="1" x14ac:dyDescent="0.3">
      <c r="A112" s="122" t="s">
        <v>207</v>
      </c>
      <c r="B112" s="15" t="s">
        <v>209</v>
      </c>
      <c r="C112" s="38"/>
      <c r="D112" s="39">
        <f>D113</f>
        <v>513000</v>
      </c>
      <c r="E112" s="25"/>
      <c r="I112" s="2"/>
      <c r="J112" s="2"/>
    </row>
    <row r="113" spans="1:10" s="19" customFormat="1" ht="51.75" customHeight="1" x14ac:dyDescent="0.3">
      <c r="A113" s="121" t="s">
        <v>208</v>
      </c>
      <c r="B113" s="124" t="s">
        <v>210</v>
      </c>
      <c r="C113" s="38"/>
      <c r="D113" s="39">
        <f>D114+D117</f>
        <v>513000</v>
      </c>
      <c r="E113" s="25"/>
      <c r="I113" s="2"/>
      <c r="J113" s="2"/>
    </row>
    <row r="114" spans="1:10" s="19" customFormat="1" ht="48" customHeight="1" x14ac:dyDescent="0.3">
      <c r="A114" s="103" t="s">
        <v>211</v>
      </c>
      <c r="B114" s="90" t="s">
        <v>212</v>
      </c>
      <c r="C114" s="38"/>
      <c r="D114" s="39">
        <f>D115</f>
        <v>511000</v>
      </c>
      <c r="E114" s="25"/>
      <c r="I114" s="2"/>
      <c r="J114" s="2"/>
    </row>
    <row r="115" spans="1:10" s="19" customFormat="1" ht="117.75" customHeight="1" x14ac:dyDescent="0.3">
      <c r="A115" s="103" t="s">
        <v>213</v>
      </c>
      <c r="B115" s="90" t="s">
        <v>214</v>
      </c>
      <c r="C115" s="38"/>
      <c r="D115" s="39">
        <f>D116</f>
        <v>511000</v>
      </c>
      <c r="E115" s="25"/>
      <c r="I115" s="2"/>
      <c r="J115" s="2"/>
    </row>
    <row r="116" spans="1:10" s="19" customFormat="1" ht="38.25" customHeight="1" x14ac:dyDescent="0.3">
      <c r="A116" s="103" t="s">
        <v>92</v>
      </c>
      <c r="B116" s="124"/>
      <c r="C116" s="38">
        <v>500</v>
      </c>
      <c r="D116" s="39">
        <v>511000</v>
      </c>
      <c r="E116" s="25"/>
      <c r="I116" s="2"/>
      <c r="J116" s="2"/>
    </row>
    <row r="117" spans="1:10" s="19" customFormat="1" ht="38.25" customHeight="1" x14ac:dyDescent="0.3">
      <c r="A117" s="103" t="s">
        <v>267</v>
      </c>
      <c r="B117" s="90" t="s">
        <v>266</v>
      </c>
      <c r="C117" s="38"/>
      <c r="D117" s="39">
        <f>D118</f>
        <v>2000</v>
      </c>
      <c r="E117" s="25"/>
      <c r="I117" s="2"/>
      <c r="J117" s="2"/>
    </row>
    <row r="118" spans="1:10" s="19" customFormat="1" ht="91.5" customHeight="1" x14ac:dyDescent="0.3">
      <c r="A118" s="103" t="s">
        <v>260</v>
      </c>
      <c r="B118" s="90" t="s">
        <v>259</v>
      </c>
      <c r="C118" s="38"/>
      <c r="D118" s="39">
        <f>D119</f>
        <v>2000</v>
      </c>
      <c r="E118" s="25"/>
      <c r="I118" s="2"/>
      <c r="J118" s="2"/>
    </row>
    <row r="119" spans="1:10" s="19" customFormat="1" ht="38.25" customHeight="1" x14ac:dyDescent="0.3">
      <c r="A119" s="103" t="s">
        <v>92</v>
      </c>
      <c r="B119" s="124"/>
      <c r="C119" s="38">
        <v>500</v>
      </c>
      <c r="D119" s="39">
        <v>2000</v>
      </c>
      <c r="E119" s="25"/>
      <c r="I119" s="2"/>
      <c r="J119" s="2"/>
    </row>
    <row r="120" spans="1:10" s="19" customFormat="1" ht="52.5" customHeight="1" x14ac:dyDescent="0.3">
      <c r="A120" s="122" t="s">
        <v>203</v>
      </c>
      <c r="B120" s="123" t="s">
        <v>205</v>
      </c>
      <c r="C120" s="38"/>
      <c r="D120" s="39">
        <f>D121</f>
        <v>9684877.9900000002</v>
      </c>
      <c r="E120" s="25"/>
      <c r="I120" s="2"/>
      <c r="J120" s="2"/>
    </row>
    <row r="121" spans="1:10" s="19" customFormat="1" ht="67.5" customHeight="1" x14ac:dyDescent="0.3">
      <c r="A121" s="121" t="s">
        <v>204</v>
      </c>
      <c r="B121" s="124" t="s">
        <v>206</v>
      </c>
      <c r="C121" s="38"/>
      <c r="D121" s="39">
        <f>D122</f>
        <v>9684877.9900000002</v>
      </c>
      <c r="E121" s="25"/>
      <c r="I121" s="2"/>
      <c r="J121" s="2"/>
    </row>
    <row r="122" spans="1:10" s="19" customFormat="1" ht="67.5" customHeight="1" x14ac:dyDescent="0.3">
      <c r="A122" s="121" t="s">
        <v>242</v>
      </c>
      <c r="B122" s="124" t="s">
        <v>243</v>
      </c>
      <c r="C122" s="38"/>
      <c r="D122" s="39">
        <f>D123</f>
        <v>9684877.9900000002</v>
      </c>
      <c r="E122" s="25"/>
      <c r="I122" s="2"/>
      <c r="J122" s="2"/>
    </row>
    <row r="123" spans="1:10" s="19" customFormat="1" ht="67.5" customHeight="1" x14ac:dyDescent="0.3">
      <c r="A123" s="121" t="s">
        <v>63</v>
      </c>
      <c r="B123" s="124"/>
      <c r="C123" s="38">
        <v>200</v>
      </c>
      <c r="D123" s="39">
        <v>9684877.9900000002</v>
      </c>
      <c r="E123" s="25"/>
      <c r="I123" s="2"/>
      <c r="J123" s="2"/>
    </row>
    <row r="124" spans="1:10" s="19" customFormat="1" ht="88.5" customHeight="1" x14ac:dyDescent="0.3">
      <c r="A124" s="122" t="s">
        <v>224</v>
      </c>
      <c r="B124" s="15" t="s">
        <v>217</v>
      </c>
      <c r="C124" s="38"/>
      <c r="D124" s="125">
        <f>D125</f>
        <v>49296</v>
      </c>
      <c r="E124" s="25"/>
      <c r="I124" s="2"/>
      <c r="J124" s="2"/>
    </row>
    <row r="125" spans="1:10" s="19" customFormat="1" ht="82.5" customHeight="1" x14ac:dyDescent="0.3">
      <c r="A125" s="121" t="s">
        <v>225</v>
      </c>
      <c r="B125" s="124" t="s">
        <v>218</v>
      </c>
      <c r="C125" s="38"/>
      <c r="D125" s="39">
        <f>D126</f>
        <v>49296</v>
      </c>
      <c r="E125" s="25"/>
      <c r="I125" s="2"/>
      <c r="J125" s="2"/>
    </row>
    <row r="126" spans="1:10" s="19" customFormat="1" ht="38.25" customHeight="1" x14ac:dyDescent="0.3">
      <c r="A126" s="121" t="s">
        <v>221</v>
      </c>
      <c r="B126" s="124" t="s">
        <v>222</v>
      </c>
      <c r="C126" s="38"/>
      <c r="D126" s="39">
        <f>D127</f>
        <v>49296</v>
      </c>
      <c r="E126" s="25"/>
      <c r="I126" s="2"/>
      <c r="J126" s="2"/>
    </row>
    <row r="127" spans="1:10" s="19" customFormat="1" ht="44.25" customHeight="1" x14ac:dyDescent="0.3">
      <c r="A127" s="108" t="s">
        <v>63</v>
      </c>
      <c r="B127" s="124"/>
      <c r="C127" s="38">
        <v>200</v>
      </c>
      <c r="D127" s="39">
        <v>49296</v>
      </c>
      <c r="E127" s="25"/>
      <c r="I127" s="2"/>
      <c r="J127" s="2"/>
    </row>
    <row r="128" spans="1:10" s="19" customFormat="1" ht="32.25" customHeight="1" x14ac:dyDescent="0.3">
      <c r="A128" s="109" t="s">
        <v>76</v>
      </c>
      <c r="B128" s="15" t="s">
        <v>166</v>
      </c>
      <c r="C128" s="33"/>
      <c r="D128" s="24">
        <f>D135+D137+D149+D151+D153+D155+D157+D147+D129+D161+D132+D141+D145+D143+D163+D159</f>
        <v>7529414.6899999995</v>
      </c>
      <c r="E128" s="25"/>
      <c r="I128" s="2"/>
      <c r="J128" s="2"/>
    </row>
    <row r="129" spans="1:10" s="19" customFormat="1" ht="84.75" customHeight="1" x14ac:dyDescent="0.3">
      <c r="A129" s="117" t="s">
        <v>176</v>
      </c>
      <c r="B129" s="133" t="s">
        <v>178</v>
      </c>
      <c r="C129" s="99"/>
      <c r="D129" s="44">
        <f>D130+D131</f>
        <v>52456.72</v>
      </c>
      <c r="E129" s="25"/>
      <c r="I129" s="2"/>
      <c r="J129" s="2"/>
    </row>
    <row r="130" spans="1:10" s="19" customFormat="1" ht="89.25" customHeight="1" x14ac:dyDescent="0.3">
      <c r="A130" s="108" t="s">
        <v>80</v>
      </c>
      <c r="B130" s="133"/>
      <c r="C130" s="100" t="s">
        <v>177</v>
      </c>
      <c r="D130" s="101">
        <v>40351.32</v>
      </c>
      <c r="E130" s="25"/>
      <c r="I130" s="2"/>
      <c r="J130" s="2"/>
    </row>
    <row r="131" spans="1:10" s="19" customFormat="1" ht="41.25" customHeight="1" x14ac:dyDescent="0.3">
      <c r="A131" s="108" t="s">
        <v>63</v>
      </c>
      <c r="B131" s="133"/>
      <c r="C131" s="100" t="s">
        <v>96</v>
      </c>
      <c r="D131" s="101">
        <v>12105.4</v>
      </c>
      <c r="E131" s="25"/>
      <c r="I131" s="2"/>
      <c r="J131" s="2"/>
    </row>
    <row r="132" spans="1:10" s="19" customFormat="1" ht="63.75" customHeight="1" x14ac:dyDescent="0.3">
      <c r="A132" s="103" t="s">
        <v>197</v>
      </c>
      <c r="B132" s="133" t="s">
        <v>196</v>
      </c>
      <c r="C132" s="100"/>
      <c r="D132" s="101">
        <f>D133+D134</f>
        <v>213536</v>
      </c>
      <c r="E132" s="25"/>
      <c r="I132" s="2"/>
      <c r="J132" s="2"/>
    </row>
    <row r="133" spans="1:10" s="19" customFormat="1" ht="97.5" customHeight="1" x14ac:dyDescent="0.3">
      <c r="A133" s="126" t="s">
        <v>198</v>
      </c>
      <c r="B133" s="133"/>
      <c r="C133" s="100" t="s">
        <v>177</v>
      </c>
      <c r="D133" s="101">
        <v>184935</v>
      </c>
      <c r="E133" s="25"/>
      <c r="I133" s="2"/>
      <c r="J133" s="2"/>
    </row>
    <row r="134" spans="1:10" s="19" customFormat="1" ht="35.25" customHeight="1" x14ac:dyDescent="0.3">
      <c r="A134" s="119" t="s">
        <v>63</v>
      </c>
      <c r="B134" s="133"/>
      <c r="C134" s="100" t="s">
        <v>96</v>
      </c>
      <c r="D134" s="101">
        <v>28601</v>
      </c>
      <c r="E134" s="25"/>
      <c r="I134" s="2"/>
      <c r="J134" s="2"/>
    </row>
    <row r="135" spans="1:10" s="19" customFormat="1" ht="50.25" customHeight="1" x14ac:dyDescent="0.3">
      <c r="A135" s="70" t="s">
        <v>77</v>
      </c>
      <c r="B135" s="127" t="s">
        <v>167</v>
      </c>
      <c r="C135" s="33"/>
      <c r="D135" s="24">
        <f>D136</f>
        <v>872880</v>
      </c>
      <c r="E135" s="25"/>
      <c r="I135" s="2"/>
      <c r="J135" s="2"/>
    </row>
    <row r="136" spans="1:10" s="19" customFormat="1" ht="93" customHeight="1" x14ac:dyDescent="0.3">
      <c r="A136" s="108" t="s">
        <v>80</v>
      </c>
      <c r="B136" s="28"/>
      <c r="C136" s="38">
        <v>100</v>
      </c>
      <c r="D136" s="31">
        <v>872880</v>
      </c>
      <c r="E136" s="25"/>
      <c r="I136" s="2"/>
      <c r="J136" s="2"/>
    </row>
    <row r="137" spans="1:10" s="19" customFormat="1" ht="21.75" customHeight="1" x14ac:dyDescent="0.3">
      <c r="A137" s="70" t="s">
        <v>78</v>
      </c>
      <c r="B137" s="127" t="s">
        <v>168</v>
      </c>
      <c r="C137" s="33"/>
      <c r="D137" s="24">
        <f>D138+D139+D140</f>
        <v>4752387.0999999996</v>
      </c>
      <c r="E137" s="25"/>
      <c r="I137" s="2"/>
      <c r="J137" s="2"/>
    </row>
    <row r="138" spans="1:10" s="19" customFormat="1" ht="91.5" customHeight="1" x14ac:dyDescent="0.3">
      <c r="A138" s="108" t="s">
        <v>80</v>
      </c>
      <c r="B138" s="28"/>
      <c r="C138" s="38">
        <v>100</v>
      </c>
      <c r="D138" s="35">
        <v>3715325.04</v>
      </c>
      <c r="E138" s="25"/>
      <c r="I138" s="2"/>
      <c r="J138" s="2"/>
    </row>
    <row r="139" spans="1:10" s="19" customFormat="1" ht="41.25" customHeight="1" x14ac:dyDescent="0.3">
      <c r="A139" s="108" t="s">
        <v>63</v>
      </c>
      <c r="B139" s="13"/>
      <c r="C139" s="38">
        <v>200</v>
      </c>
      <c r="D139" s="35">
        <v>965213.06</v>
      </c>
      <c r="E139" s="25"/>
      <c r="I139" s="2"/>
      <c r="J139" s="2"/>
    </row>
    <row r="140" spans="1:10" s="19" customFormat="1" ht="46.5" customHeight="1" x14ac:dyDescent="0.3">
      <c r="A140" s="108" t="s">
        <v>64</v>
      </c>
      <c r="B140" s="28"/>
      <c r="C140" s="38">
        <v>800</v>
      </c>
      <c r="D140" s="35">
        <v>71849</v>
      </c>
      <c r="E140" s="27"/>
      <c r="I140" s="2"/>
      <c r="J140" s="2"/>
    </row>
    <row r="141" spans="1:10" s="19" customFormat="1" ht="44.25" customHeight="1" x14ac:dyDescent="0.3">
      <c r="A141" s="128" t="s">
        <v>240</v>
      </c>
      <c r="B141" s="115" t="s">
        <v>241</v>
      </c>
      <c r="C141" s="129"/>
      <c r="D141" s="130">
        <f>D142</f>
        <v>752345.2</v>
      </c>
      <c r="E141" s="27"/>
      <c r="I141" s="2"/>
      <c r="J141" s="2"/>
    </row>
    <row r="142" spans="1:10" s="19" customFormat="1" ht="39.75" customHeight="1" x14ac:dyDescent="0.3">
      <c r="A142" s="128" t="s">
        <v>63</v>
      </c>
      <c r="B142" s="104"/>
      <c r="C142" s="131">
        <v>800</v>
      </c>
      <c r="D142" s="130">
        <v>752345.2</v>
      </c>
      <c r="E142" s="25"/>
      <c r="I142" s="2"/>
      <c r="J142" s="2"/>
    </row>
    <row r="143" spans="1:10" s="19" customFormat="1" ht="53.25" customHeight="1" x14ac:dyDescent="0.3">
      <c r="A143" s="128" t="s">
        <v>220</v>
      </c>
      <c r="B143" s="115" t="s">
        <v>219</v>
      </c>
      <c r="C143" s="131"/>
      <c r="D143" s="130">
        <f>D144</f>
        <v>411500</v>
      </c>
      <c r="E143" s="25"/>
      <c r="I143" s="2"/>
      <c r="J143" s="2"/>
    </row>
    <row r="144" spans="1:10" s="19" customFormat="1" ht="48" customHeight="1" x14ac:dyDescent="0.3">
      <c r="A144" s="128" t="s">
        <v>63</v>
      </c>
      <c r="B144" s="104"/>
      <c r="C144" s="131">
        <v>200</v>
      </c>
      <c r="D144" s="130">
        <v>411500</v>
      </c>
      <c r="E144" s="25"/>
      <c r="I144" s="2"/>
      <c r="J144" s="2"/>
    </row>
    <row r="145" spans="1:10" s="19" customFormat="1" ht="84" customHeight="1" x14ac:dyDescent="0.3">
      <c r="A145" s="103" t="s">
        <v>79</v>
      </c>
      <c r="B145" s="127" t="s">
        <v>169</v>
      </c>
      <c r="C145" s="23"/>
      <c r="D145" s="24">
        <f>D146</f>
        <v>69496.800000000003</v>
      </c>
      <c r="E145" s="25"/>
      <c r="I145" s="2"/>
      <c r="J145" s="2"/>
    </row>
    <row r="146" spans="1:10" s="21" customFormat="1" ht="21.75" customHeight="1" x14ac:dyDescent="0.3">
      <c r="A146" s="104" t="s">
        <v>62</v>
      </c>
      <c r="B146" s="28"/>
      <c r="C146" s="29">
        <v>500</v>
      </c>
      <c r="D146" s="24">
        <v>69496.800000000003</v>
      </c>
      <c r="E146" s="25"/>
    </row>
    <row r="147" spans="1:10" s="21" customFormat="1" ht="52.5" customHeight="1" x14ac:dyDescent="0.3">
      <c r="A147" s="103" t="s">
        <v>91</v>
      </c>
      <c r="B147" s="127" t="s">
        <v>170</v>
      </c>
      <c r="C147" s="29"/>
      <c r="D147" s="35">
        <f>D148</f>
        <v>100000</v>
      </c>
      <c r="E147" s="32"/>
    </row>
    <row r="148" spans="1:10" s="21" customFormat="1" ht="48.75" customHeight="1" x14ac:dyDescent="0.3">
      <c r="A148" s="104" t="s">
        <v>64</v>
      </c>
      <c r="B148" s="28"/>
      <c r="C148" s="29">
        <v>800</v>
      </c>
      <c r="D148" s="39">
        <v>100000</v>
      </c>
      <c r="E148" s="32"/>
    </row>
    <row r="149" spans="1:10" s="21" customFormat="1" ht="87" customHeight="1" x14ac:dyDescent="0.3">
      <c r="A149" s="103" t="s">
        <v>81</v>
      </c>
      <c r="B149" s="127" t="s">
        <v>171</v>
      </c>
      <c r="C149" s="30"/>
      <c r="D149" s="24">
        <f>D150</f>
        <v>65726.8</v>
      </c>
      <c r="E149" s="27"/>
    </row>
    <row r="150" spans="1:10" s="21" customFormat="1" ht="51.75" customHeight="1" x14ac:dyDescent="0.3">
      <c r="A150" s="104" t="s">
        <v>62</v>
      </c>
      <c r="B150" s="28"/>
      <c r="C150" s="29">
        <v>500</v>
      </c>
      <c r="D150" s="31">
        <v>65726.8</v>
      </c>
      <c r="E150" s="32"/>
    </row>
    <row r="151" spans="1:10" s="21" customFormat="1" ht="81.75" customHeight="1" x14ac:dyDescent="0.3">
      <c r="A151" s="103" t="s">
        <v>82</v>
      </c>
      <c r="B151" s="127" t="s">
        <v>172</v>
      </c>
      <c r="C151" s="23"/>
      <c r="D151" s="24">
        <f>D152</f>
        <v>47937.31</v>
      </c>
      <c r="E151" s="32"/>
    </row>
    <row r="152" spans="1:10" s="21" customFormat="1" ht="39.75" customHeight="1" x14ac:dyDescent="0.3">
      <c r="A152" s="104" t="s">
        <v>62</v>
      </c>
      <c r="B152" s="28"/>
      <c r="C152" s="29">
        <v>500</v>
      </c>
      <c r="D152" s="31">
        <v>47937.31</v>
      </c>
      <c r="E152" s="32"/>
    </row>
    <row r="153" spans="1:10" s="21" customFormat="1" ht="84" customHeight="1" x14ac:dyDescent="0.3">
      <c r="A153" s="103" t="s">
        <v>83</v>
      </c>
      <c r="B153" s="127" t="s">
        <v>173</v>
      </c>
      <c r="C153" s="23"/>
      <c r="D153" s="31">
        <f>D154</f>
        <v>94246.67</v>
      </c>
      <c r="E153" s="32"/>
    </row>
    <row r="154" spans="1:10" s="21" customFormat="1" ht="48" customHeight="1" x14ac:dyDescent="0.3">
      <c r="A154" s="104" t="s">
        <v>62</v>
      </c>
      <c r="B154" s="28"/>
      <c r="C154" s="29">
        <v>500</v>
      </c>
      <c r="D154" s="31">
        <v>94246.67</v>
      </c>
      <c r="E154" s="32"/>
    </row>
    <row r="155" spans="1:10" s="21" customFormat="1" ht="105.75" customHeight="1" x14ac:dyDescent="0.3">
      <c r="A155" s="103" t="s">
        <v>85</v>
      </c>
      <c r="B155" s="127" t="s">
        <v>175</v>
      </c>
      <c r="C155" s="23"/>
      <c r="D155" s="24">
        <f>D156</f>
        <v>13474.19</v>
      </c>
      <c r="E155" s="27"/>
    </row>
    <row r="156" spans="1:10" s="21" customFormat="1" ht="27" customHeight="1" x14ac:dyDescent="0.3">
      <c r="A156" s="104" t="s">
        <v>62</v>
      </c>
      <c r="B156" s="28"/>
      <c r="C156" s="29">
        <v>500</v>
      </c>
      <c r="D156" s="31">
        <v>13474.19</v>
      </c>
      <c r="E156" s="27"/>
    </row>
    <row r="157" spans="1:10" s="21" customFormat="1" ht="84" customHeight="1" x14ac:dyDescent="0.3">
      <c r="A157" s="117" t="s">
        <v>84</v>
      </c>
      <c r="B157" s="133" t="s">
        <v>174</v>
      </c>
      <c r="C157" s="43"/>
      <c r="D157" s="44">
        <f>D158</f>
        <v>9782.24</v>
      </c>
      <c r="E157" s="27"/>
    </row>
    <row r="158" spans="1:10" s="21" customFormat="1" ht="25.5" customHeight="1" x14ac:dyDescent="0.3">
      <c r="A158" s="104" t="s">
        <v>62</v>
      </c>
      <c r="B158" s="28"/>
      <c r="C158" s="88">
        <v>500</v>
      </c>
      <c r="D158" s="31">
        <v>9782.24</v>
      </c>
      <c r="E158" s="52"/>
    </row>
    <row r="159" spans="1:10" s="21" customFormat="1" ht="59.25" customHeight="1" x14ac:dyDescent="0.3">
      <c r="A159" s="104" t="s">
        <v>265</v>
      </c>
      <c r="B159" s="139" t="s">
        <v>264</v>
      </c>
      <c r="C159" s="137"/>
      <c r="D159" s="138">
        <f>D160</f>
        <v>17896.240000000002</v>
      </c>
      <c r="E159" s="52"/>
    </row>
    <row r="160" spans="1:10" s="21" customFormat="1" ht="25.5" customHeight="1" x14ac:dyDescent="0.3">
      <c r="A160" s="113" t="s">
        <v>129</v>
      </c>
      <c r="B160" s="136"/>
      <c r="C160" s="137">
        <v>300</v>
      </c>
      <c r="D160" s="138">
        <v>17896.240000000002</v>
      </c>
      <c r="E160" s="52"/>
    </row>
    <row r="161" spans="1:5" s="21" customFormat="1" ht="122.25" customHeight="1" x14ac:dyDescent="0.3">
      <c r="A161" s="111" t="s">
        <v>213</v>
      </c>
      <c r="B161" s="133" t="s">
        <v>215</v>
      </c>
      <c r="C161" s="99"/>
      <c r="D161" s="44">
        <f>D162</f>
        <v>53764.57</v>
      </c>
      <c r="E161" s="52"/>
    </row>
    <row r="162" spans="1:5" s="21" customFormat="1" ht="33" customHeight="1" x14ac:dyDescent="0.3">
      <c r="A162" s="104" t="s">
        <v>62</v>
      </c>
      <c r="B162" s="133"/>
      <c r="C162" s="100" t="s">
        <v>216</v>
      </c>
      <c r="D162" s="44">
        <v>53764.57</v>
      </c>
      <c r="E162" s="52"/>
    </row>
    <row r="163" spans="1:5" s="21" customFormat="1" ht="100.5" customHeight="1" x14ac:dyDescent="0.3">
      <c r="A163" s="134" t="s">
        <v>262</v>
      </c>
      <c r="B163" s="133" t="s">
        <v>261</v>
      </c>
      <c r="C163" s="135"/>
      <c r="D163" s="44">
        <f>D164</f>
        <v>1984.85</v>
      </c>
      <c r="E163" s="52"/>
    </row>
    <row r="164" spans="1:5" s="21" customFormat="1" ht="33" customHeight="1" x14ac:dyDescent="0.3">
      <c r="A164" s="104" t="s">
        <v>62</v>
      </c>
      <c r="B164" s="127"/>
      <c r="C164" s="135" t="s">
        <v>216</v>
      </c>
      <c r="D164" s="44">
        <v>1984.85</v>
      </c>
      <c r="E164" s="52"/>
    </row>
    <row r="165" spans="1:5" s="21" customFormat="1" ht="18.75" customHeight="1" x14ac:dyDescent="0.3">
      <c r="A165" s="17" t="s">
        <v>86</v>
      </c>
      <c r="B165" s="45"/>
      <c r="C165" s="46"/>
      <c r="D165" s="47">
        <f>D12+D25+D30+D38+D49+D71+D85+D93+D128+D112+D120+D124</f>
        <v>53763430.380000003</v>
      </c>
      <c r="E165" s="52"/>
    </row>
    <row r="166" spans="1:5" s="21" customFormat="1" ht="18.75" customHeight="1" x14ac:dyDescent="0.3">
      <c r="A166" s="48"/>
      <c r="B166" s="49"/>
      <c r="C166" s="49"/>
      <c r="D166" s="81"/>
      <c r="E166" s="52"/>
    </row>
    <row r="167" spans="1:5" s="21" customFormat="1" ht="68.25" customHeight="1" x14ac:dyDescent="0.3">
      <c r="A167" s="48"/>
      <c r="B167" s="49"/>
      <c r="C167" s="49"/>
      <c r="D167" s="81"/>
      <c r="E167" s="52"/>
    </row>
    <row r="168" spans="1:5" s="21" customFormat="1" ht="16.5" customHeight="1" x14ac:dyDescent="0.3">
      <c r="A168" s="50"/>
      <c r="B168" s="48"/>
      <c r="C168" s="49"/>
      <c r="D168" s="82"/>
      <c r="E168" s="32"/>
    </row>
    <row r="169" spans="1:5" s="21" customFormat="1" ht="22.5" customHeight="1" x14ac:dyDescent="0.3">
      <c r="A169" s="50"/>
      <c r="B169" s="48"/>
      <c r="C169" s="51"/>
      <c r="D169" s="81"/>
      <c r="E169" s="32"/>
    </row>
    <row r="170" spans="1:5" s="21" customFormat="1" ht="16.5" customHeight="1" x14ac:dyDescent="0.3">
      <c r="A170" s="48"/>
      <c r="B170" s="48"/>
      <c r="C170" s="51"/>
      <c r="D170" s="81"/>
      <c r="E170" s="32"/>
    </row>
    <row r="171" spans="1:5" s="21" customFormat="1" ht="16.5" customHeight="1" x14ac:dyDescent="0.3">
      <c r="A171" s="50"/>
      <c r="B171" s="48"/>
      <c r="C171" s="51"/>
      <c r="D171" s="81"/>
      <c r="E171" s="32"/>
    </row>
    <row r="172" spans="1:5" s="21" customFormat="1" ht="66" customHeight="1" x14ac:dyDescent="0.3">
      <c r="A172" s="48"/>
      <c r="B172" s="48"/>
      <c r="C172" s="51"/>
      <c r="D172" s="81"/>
      <c r="E172" s="32"/>
    </row>
    <row r="173" spans="1:5" s="21" customFormat="1" ht="20.25" customHeight="1" x14ac:dyDescent="0.3">
      <c r="A173" s="50"/>
      <c r="B173" s="48"/>
      <c r="C173" s="51"/>
      <c r="D173" s="81"/>
      <c r="E173" s="32"/>
    </row>
    <row r="174" spans="1:5" s="21" customFormat="1" x14ac:dyDescent="0.3">
      <c r="A174" s="48"/>
      <c r="B174" s="48"/>
      <c r="C174" s="51"/>
      <c r="D174" s="81"/>
      <c r="E174" s="32"/>
    </row>
    <row r="175" spans="1:5" s="21" customFormat="1" x14ac:dyDescent="0.3">
      <c r="A175" s="50"/>
      <c r="B175" s="48"/>
      <c r="C175" s="51"/>
      <c r="D175" s="81"/>
      <c r="E175" s="32"/>
    </row>
    <row r="176" spans="1:5" s="21" customFormat="1" x14ac:dyDescent="0.3">
      <c r="A176" s="48"/>
      <c r="B176" s="48"/>
      <c r="C176" s="49"/>
      <c r="D176" s="81"/>
      <c r="E176" s="32"/>
    </row>
    <row r="177" spans="1:5" s="21" customFormat="1" x14ac:dyDescent="0.3">
      <c r="A177" s="50"/>
      <c r="B177" s="48"/>
      <c r="C177" s="51"/>
      <c r="D177" s="82"/>
      <c r="E177" s="32"/>
    </row>
    <row r="178" spans="1:5" s="21" customFormat="1" x14ac:dyDescent="0.3">
      <c r="A178" s="50"/>
      <c r="B178" s="48"/>
      <c r="C178" s="51"/>
      <c r="D178" s="82"/>
      <c r="E178" s="32"/>
    </row>
    <row r="179" spans="1:5" s="21" customFormat="1" x14ac:dyDescent="0.3">
      <c r="A179" s="48"/>
      <c r="B179" s="48"/>
      <c r="C179" s="51"/>
      <c r="D179" s="82"/>
      <c r="E179" s="32"/>
    </row>
    <row r="180" spans="1:5" s="21" customFormat="1" x14ac:dyDescent="0.3">
      <c r="A180" s="53"/>
      <c r="B180" s="48"/>
      <c r="C180" s="51"/>
      <c r="D180" s="81"/>
      <c r="E180" s="32"/>
    </row>
    <row r="181" spans="1:5" s="21" customFormat="1" ht="27.75" customHeight="1" x14ac:dyDescent="0.3">
      <c r="A181" s="53"/>
      <c r="B181" s="48"/>
      <c r="C181" s="54"/>
      <c r="D181" s="81"/>
      <c r="E181" s="32"/>
    </row>
    <row r="182" spans="1:5" s="21" customFormat="1" x14ac:dyDescent="0.3">
      <c r="A182" s="50"/>
      <c r="B182" s="54"/>
      <c r="C182" s="54"/>
      <c r="D182" s="82"/>
      <c r="E182" s="32"/>
    </row>
    <row r="183" spans="1:5" s="21" customFormat="1" x14ac:dyDescent="0.3">
      <c r="A183" s="55"/>
      <c r="B183" s="49"/>
      <c r="C183" s="56"/>
      <c r="D183" s="82"/>
      <c r="E183" s="32"/>
    </row>
    <row r="184" spans="1:5" s="21" customFormat="1" x14ac:dyDescent="0.3">
      <c r="A184" s="55"/>
      <c r="B184" s="49"/>
      <c r="C184" s="49"/>
      <c r="D184" s="81"/>
      <c r="E184" s="32"/>
    </row>
    <row r="185" spans="1:5" s="21" customFormat="1" ht="56.25" customHeight="1" x14ac:dyDescent="0.3">
      <c r="A185" s="57"/>
      <c r="B185" s="49"/>
      <c r="C185" s="49"/>
      <c r="D185" s="81"/>
      <c r="E185" s="32"/>
    </row>
    <row r="186" spans="1:5" s="21" customFormat="1" ht="20.25" customHeight="1" x14ac:dyDescent="0.3">
      <c r="A186" s="57"/>
      <c r="B186" s="49"/>
      <c r="C186" s="54"/>
      <c r="D186" s="81"/>
      <c r="E186" s="32"/>
    </row>
    <row r="187" spans="1:5" s="21" customFormat="1" x14ac:dyDescent="0.3">
      <c r="A187" s="50"/>
      <c r="B187" s="54"/>
      <c r="C187" s="54"/>
      <c r="D187" s="82"/>
      <c r="E187" s="32"/>
    </row>
    <row r="188" spans="1:5" s="21" customFormat="1" x14ac:dyDescent="0.3">
      <c r="A188" s="55"/>
      <c r="B188" s="49"/>
      <c r="C188" s="56"/>
      <c r="D188" s="82"/>
      <c r="E188" s="32"/>
    </row>
    <row r="189" spans="1:5" s="21" customFormat="1" ht="66" customHeight="1" x14ac:dyDescent="0.3">
      <c r="A189" s="55"/>
      <c r="B189" s="49"/>
      <c r="C189" s="49"/>
      <c r="D189" s="81"/>
      <c r="E189" s="32"/>
    </row>
    <row r="190" spans="1:5" s="21" customFormat="1" x14ac:dyDescent="0.3">
      <c r="A190" s="53"/>
      <c r="B190" s="49"/>
      <c r="C190" s="49"/>
      <c r="D190" s="81"/>
      <c r="E190" s="32"/>
    </row>
    <row r="191" spans="1:5" s="21" customFormat="1" ht="20.25" customHeight="1" x14ac:dyDescent="0.3">
      <c r="A191" s="53"/>
      <c r="B191" s="49"/>
      <c r="C191" s="54"/>
      <c r="D191" s="81"/>
      <c r="E191" s="32"/>
    </row>
    <row r="192" spans="1:5" s="21" customFormat="1" ht="20.25" customHeight="1" x14ac:dyDescent="0.3">
      <c r="A192" s="50"/>
      <c r="B192" s="49"/>
      <c r="C192" s="54"/>
      <c r="D192" s="82"/>
      <c r="E192" s="32"/>
    </row>
    <row r="193" spans="1:5" s="21" customFormat="1" ht="16.5" customHeight="1" x14ac:dyDescent="0.3">
      <c r="A193" s="50"/>
      <c r="B193" s="49"/>
      <c r="C193" s="54"/>
      <c r="D193" s="81"/>
      <c r="E193" s="32"/>
    </row>
    <row r="194" spans="1:5" s="21" customFormat="1" ht="67.5" customHeight="1" x14ac:dyDescent="0.3">
      <c r="A194" s="48"/>
      <c r="B194" s="49"/>
      <c r="C194" s="54"/>
      <c r="D194" s="81"/>
      <c r="E194" s="32"/>
    </row>
    <row r="195" spans="1:5" s="21" customFormat="1" ht="20.25" customHeight="1" x14ac:dyDescent="0.3">
      <c r="A195" s="50"/>
      <c r="B195" s="49"/>
      <c r="C195" s="54"/>
      <c r="D195" s="81"/>
      <c r="E195" s="32"/>
    </row>
    <row r="196" spans="1:5" s="21" customFormat="1" ht="28.5" customHeight="1" x14ac:dyDescent="0.3">
      <c r="A196" s="48"/>
      <c r="B196" s="49"/>
      <c r="C196" s="54"/>
      <c r="D196" s="81"/>
      <c r="E196" s="32"/>
    </row>
    <row r="197" spans="1:5" s="21" customFormat="1" ht="26.25" customHeight="1" x14ac:dyDescent="0.3">
      <c r="A197" s="50"/>
      <c r="B197" s="49"/>
      <c r="C197" s="54"/>
      <c r="D197" s="81"/>
      <c r="E197" s="32"/>
    </row>
    <row r="198" spans="1:5" s="21" customFormat="1" ht="16.5" customHeight="1" x14ac:dyDescent="0.3">
      <c r="A198" s="48"/>
      <c r="B198" s="49"/>
      <c r="C198" s="54"/>
      <c r="D198" s="81"/>
      <c r="E198" s="32"/>
    </row>
    <row r="199" spans="1:5" s="21" customFormat="1" ht="16.5" customHeight="1" x14ac:dyDescent="0.3">
      <c r="A199" s="48"/>
      <c r="B199" s="49"/>
      <c r="C199" s="54"/>
      <c r="D199" s="81"/>
      <c r="E199" s="32"/>
    </row>
    <row r="200" spans="1:5" s="21" customFormat="1" ht="21.75" customHeight="1" x14ac:dyDescent="0.3">
      <c r="A200" s="50"/>
      <c r="B200" s="49"/>
      <c r="C200" s="54"/>
      <c r="D200" s="81"/>
      <c r="E200" s="59"/>
    </row>
    <row r="201" spans="1:5" s="21" customFormat="1" ht="20.25" customHeight="1" x14ac:dyDescent="0.3">
      <c r="A201" s="50"/>
      <c r="B201" s="49"/>
      <c r="C201" s="54"/>
      <c r="D201" s="82"/>
    </row>
    <row r="202" spans="1:5" s="21" customFormat="1" x14ac:dyDescent="0.3">
      <c r="A202" s="55"/>
      <c r="B202" s="49"/>
      <c r="C202" s="49"/>
      <c r="D202" s="81"/>
    </row>
    <row r="203" spans="1:5" s="19" customFormat="1" x14ac:dyDescent="0.3">
      <c r="A203" s="55"/>
      <c r="B203" s="49"/>
      <c r="C203" s="49"/>
      <c r="D203" s="81"/>
    </row>
    <row r="204" spans="1:5" s="19" customFormat="1" x14ac:dyDescent="0.3">
      <c r="A204" s="48"/>
      <c r="B204" s="49"/>
      <c r="C204" s="49"/>
      <c r="D204" s="81"/>
    </row>
    <row r="205" spans="1:5" s="19" customFormat="1" x14ac:dyDescent="0.3">
      <c r="A205" s="48"/>
      <c r="B205" s="49"/>
      <c r="C205" s="54"/>
      <c r="D205" s="81"/>
    </row>
    <row r="206" spans="1:5" s="19" customFormat="1" x14ac:dyDescent="0.3">
      <c r="A206" s="55"/>
      <c r="B206" s="49"/>
      <c r="C206" s="54"/>
      <c r="D206" s="81"/>
    </row>
    <row r="207" spans="1:5" s="19" customFormat="1" x14ac:dyDescent="0.3">
      <c r="A207" s="57"/>
      <c r="B207" s="49"/>
      <c r="C207" s="49"/>
      <c r="D207" s="83"/>
    </row>
    <row r="208" spans="1:5" s="19" customFormat="1" x14ac:dyDescent="0.3">
      <c r="A208" s="57"/>
      <c r="B208" s="49"/>
      <c r="C208" s="54"/>
      <c r="D208" s="83"/>
    </row>
    <row r="209" spans="1:4" s="19" customFormat="1" x14ac:dyDescent="0.3">
      <c r="A209" s="50"/>
      <c r="B209" s="54"/>
      <c r="C209" s="54"/>
      <c r="D209" s="82"/>
    </row>
    <row r="210" spans="1:4" s="19" customFormat="1" x14ac:dyDescent="0.3">
      <c r="A210" s="55"/>
      <c r="B210" s="49"/>
      <c r="C210" s="56"/>
      <c r="D210" s="82"/>
    </row>
    <row r="211" spans="1:4" s="19" customFormat="1" x14ac:dyDescent="0.3">
      <c r="A211" s="55"/>
      <c r="B211" s="49"/>
      <c r="C211" s="49"/>
      <c r="D211" s="81"/>
    </row>
    <row r="212" spans="1:4" s="19" customFormat="1" x14ac:dyDescent="0.3">
      <c r="A212" s="53"/>
      <c r="B212" s="48"/>
      <c r="C212" s="49"/>
      <c r="D212" s="83"/>
    </row>
    <row r="213" spans="1:4" s="19" customFormat="1" x14ac:dyDescent="0.3">
      <c r="A213" s="53"/>
      <c r="B213" s="48"/>
      <c r="C213" s="54"/>
      <c r="D213" s="83"/>
    </row>
    <row r="214" spans="1:4" s="19" customFormat="1" x14ac:dyDescent="0.3">
      <c r="A214" s="48"/>
      <c r="B214" s="48"/>
      <c r="C214" s="54"/>
      <c r="D214" s="81"/>
    </row>
    <row r="215" spans="1:4" s="19" customFormat="1" x14ac:dyDescent="0.3">
      <c r="A215" s="48"/>
      <c r="B215" s="48"/>
      <c r="C215" s="54"/>
      <c r="D215" s="81"/>
    </row>
    <row r="216" spans="1:4" s="19" customFormat="1" x14ac:dyDescent="0.3">
      <c r="A216" s="58"/>
      <c r="B216" s="58"/>
      <c r="C216" s="49"/>
      <c r="D216" s="84"/>
    </row>
    <row r="217" spans="1:4" s="19" customFormat="1" x14ac:dyDescent="0.3">
      <c r="A217" s="18"/>
      <c r="B217" s="21"/>
      <c r="C217" s="60"/>
      <c r="D217" s="85"/>
    </row>
    <row r="218" spans="1:4" s="19" customFormat="1" x14ac:dyDescent="0.3">
      <c r="A218" s="21"/>
      <c r="B218" s="21"/>
      <c r="C218" s="21"/>
      <c r="D218" s="85"/>
    </row>
    <row r="219" spans="1:4" s="19" customFormat="1" x14ac:dyDescent="0.3">
      <c r="C219" s="21"/>
      <c r="D219" s="86"/>
    </row>
    <row r="220" spans="1:4" s="19" customFormat="1" x14ac:dyDescent="0.3">
      <c r="D220" s="86"/>
    </row>
    <row r="221" spans="1:4" s="19" customFormat="1" x14ac:dyDescent="0.3">
      <c r="D221" s="86"/>
    </row>
    <row r="222" spans="1:4" s="19" customFormat="1" x14ac:dyDescent="0.3">
      <c r="D222" s="86"/>
    </row>
    <row r="223" spans="1:4" s="19" customFormat="1" x14ac:dyDescent="0.3">
      <c r="D223" s="86"/>
    </row>
    <row r="224" spans="1:4" s="19" customFormat="1" x14ac:dyDescent="0.3">
      <c r="D224" s="86"/>
    </row>
    <row r="225" spans="4:4" s="19" customFormat="1" x14ac:dyDescent="0.3">
      <c r="D225" s="86"/>
    </row>
    <row r="226" spans="4:4" s="19" customFormat="1" x14ac:dyDescent="0.3">
      <c r="D226" s="86"/>
    </row>
    <row r="227" spans="4:4" s="19" customFormat="1" x14ac:dyDescent="0.3">
      <c r="D227" s="86"/>
    </row>
    <row r="228" spans="4:4" s="19" customFormat="1" x14ac:dyDescent="0.3">
      <c r="D228" s="86"/>
    </row>
    <row r="229" spans="4:4" s="19" customFormat="1" x14ac:dyDescent="0.3">
      <c r="D229" s="86"/>
    </row>
    <row r="230" spans="4:4" s="19" customFormat="1" x14ac:dyDescent="0.3">
      <c r="D230" s="86"/>
    </row>
    <row r="231" spans="4:4" s="19" customFormat="1" x14ac:dyDescent="0.3">
      <c r="D231" s="86"/>
    </row>
    <row r="232" spans="4:4" s="19" customFormat="1" x14ac:dyDescent="0.3">
      <c r="D232" s="86"/>
    </row>
    <row r="233" spans="4:4" s="19" customFormat="1" x14ac:dyDescent="0.3">
      <c r="D233" s="86"/>
    </row>
    <row r="234" spans="4:4" s="19" customFormat="1" x14ac:dyDescent="0.3">
      <c r="D234" s="86"/>
    </row>
    <row r="235" spans="4:4" s="19" customFormat="1" x14ac:dyDescent="0.3">
      <c r="D235" s="86"/>
    </row>
    <row r="236" spans="4:4" s="19" customFormat="1" x14ac:dyDescent="0.3">
      <c r="D236" s="86"/>
    </row>
    <row r="237" spans="4:4" s="19" customFormat="1" x14ac:dyDescent="0.3">
      <c r="D237" s="86"/>
    </row>
    <row r="238" spans="4:4" s="19" customFormat="1" x14ac:dyDescent="0.3">
      <c r="D238" s="86"/>
    </row>
    <row r="239" spans="4:4" s="19" customFormat="1" x14ac:dyDescent="0.3">
      <c r="D239" s="86"/>
    </row>
    <row r="240" spans="4:4" s="19" customFormat="1" x14ac:dyDescent="0.3">
      <c r="D240" s="86"/>
    </row>
    <row r="241" spans="4:4" s="19" customFormat="1" x14ac:dyDescent="0.3">
      <c r="D241" s="86"/>
    </row>
    <row r="242" spans="4:4" s="19" customFormat="1" x14ac:dyDescent="0.3">
      <c r="D242" s="86"/>
    </row>
    <row r="243" spans="4:4" s="19" customFormat="1" x14ac:dyDescent="0.3">
      <c r="D243" s="86"/>
    </row>
    <row r="244" spans="4:4" s="19" customFormat="1" x14ac:dyDescent="0.3">
      <c r="D244" s="86"/>
    </row>
    <row r="245" spans="4:4" s="19" customFormat="1" x14ac:dyDescent="0.3">
      <c r="D245" s="86"/>
    </row>
    <row r="246" spans="4:4" s="19" customFormat="1" x14ac:dyDescent="0.3">
      <c r="D246" s="86"/>
    </row>
    <row r="247" spans="4:4" s="19" customFormat="1" x14ac:dyDescent="0.3">
      <c r="D247" s="86"/>
    </row>
    <row r="248" spans="4:4" s="19" customFormat="1" x14ac:dyDescent="0.3">
      <c r="D248" s="86"/>
    </row>
    <row r="249" spans="4:4" s="19" customFormat="1" x14ac:dyDescent="0.3">
      <c r="D249" s="86"/>
    </row>
    <row r="250" spans="4:4" s="19" customFormat="1" x14ac:dyDescent="0.3">
      <c r="D250" s="86"/>
    </row>
    <row r="251" spans="4:4" s="19" customFormat="1" x14ac:dyDescent="0.3">
      <c r="D251" s="86"/>
    </row>
    <row r="252" spans="4:4" s="19" customFormat="1" x14ac:dyDescent="0.3">
      <c r="D252" s="86"/>
    </row>
    <row r="253" spans="4:4" s="19" customFormat="1" x14ac:dyDescent="0.3">
      <c r="D253" s="86"/>
    </row>
    <row r="254" spans="4:4" s="19" customFormat="1" x14ac:dyDescent="0.3">
      <c r="D254" s="86"/>
    </row>
    <row r="255" spans="4:4" s="19" customFormat="1" x14ac:dyDescent="0.3">
      <c r="D255" s="86"/>
    </row>
    <row r="256" spans="4:4" s="19" customFormat="1" x14ac:dyDescent="0.3">
      <c r="D256" s="86"/>
    </row>
    <row r="257" spans="4:4" s="19" customFormat="1" x14ac:dyDescent="0.3">
      <c r="D257" s="86"/>
    </row>
    <row r="258" spans="4:4" s="19" customFormat="1" x14ac:dyDescent="0.3">
      <c r="D258" s="86"/>
    </row>
    <row r="259" spans="4:4" s="19" customFormat="1" x14ac:dyDescent="0.3">
      <c r="D259" s="86"/>
    </row>
    <row r="260" spans="4:4" s="19" customFormat="1" x14ac:dyDescent="0.3">
      <c r="D260" s="86"/>
    </row>
    <row r="261" spans="4:4" s="19" customFormat="1" x14ac:dyDescent="0.3">
      <c r="D261" s="86"/>
    </row>
    <row r="262" spans="4:4" s="19" customFormat="1" x14ac:dyDescent="0.3">
      <c r="D262" s="86"/>
    </row>
    <row r="263" spans="4:4" s="19" customFormat="1" x14ac:dyDescent="0.3">
      <c r="D263" s="86"/>
    </row>
    <row r="264" spans="4:4" s="19" customFormat="1" x14ac:dyDescent="0.3">
      <c r="D264" s="86"/>
    </row>
    <row r="265" spans="4:4" s="19" customFormat="1" x14ac:dyDescent="0.3">
      <c r="D265" s="86"/>
    </row>
    <row r="266" spans="4:4" s="19" customFormat="1" x14ac:dyDescent="0.3">
      <c r="D266" s="86"/>
    </row>
    <row r="267" spans="4:4" s="19" customFormat="1" x14ac:dyDescent="0.3">
      <c r="D267" s="86"/>
    </row>
    <row r="268" spans="4:4" s="19" customFormat="1" x14ac:dyDescent="0.3">
      <c r="D268" s="86"/>
    </row>
    <row r="269" spans="4:4" s="19" customFormat="1" x14ac:dyDescent="0.3">
      <c r="D269" s="86"/>
    </row>
    <row r="270" spans="4:4" s="19" customFormat="1" x14ac:dyDescent="0.3">
      <c r="D270" s="86"/>
    </row>
    <row r="271" spans="4:4" s="19" customFormat="1" x14ac:dyDescent="0.3">
      <c r="D271" s="86"/>
    </row>
    <row r="272" spans="4:4" s="19" customFormat="1" x14ac:dyDescent="0.3">
      <c r="D272" s="86"/>
    </row>
    <row r="273" spans="4:4" s="19" customFormat="1" x14ac:dyDescent="0.3">
      <c r="D273" s="86"/>
    </row>
    <row r="274" spans="4:4" s="19" customFormat="1" x14ac:dyDescent="0.3">
      <c r="D274" s="86"/>
    </row>
    <row r="275" spans="4:4" s="19" customFormat="1" x14ac:dyDescent="0.3">
      <c r="D275" s="86"/>
    </row>
    <row r="276" spans="4:4" s="19" customFormat="1" x14ac:dyDescent="0.3">
      <c r="D276" s="86"/>
    </row>
    <row r="277" spans="4:4" s="19" customFormat="1" x14ac:dyDescent="0.3">
      <c r="D277" s="86"/>
    </row>
    <row r="278" spans="4:4" s="19" customFormat="1" x14ac:dyDescent="0.3">
      <c r="D278" s="86"/>
    </row>
    <row r="279" spans="4:4" s="19" customFormat="1" x14ac:dyDescent="0.3">
      <c r="D279" s="86"/>
    </row>
    <row r="280" spans="4:4" s="19" customFormat="1" x14ac:dyDescent="0.3">
      <c r="D280" s="86"/>
    </row>
    <row r="281" spans="4:4" s="19" customFormat="1" x14ac:dyDescent="0.3">
      <c r="D281" s="86"/>
    </row>
    <row r="282" spans="4:4" s="19" customFormat="1" x14ac:dyDescent="0.3">
      <c r="D282" s="86"/>
    </row>
    <row r="283" spans="4:4" s="19" customFormat="1" x14ac:dyDescent="0.3">
      <c r="D283" s="86"/>
    </row>
    <row r="284" spans="4:4" s="19" customFormat="1" x14ac:dyDescent="0.3">
      <c r="D284" s="86"/>
    </row>
    <row r="285" spans="4:4" s="19" customFormat="1" x14ac:dyDescent="0.3">
      <c r="D285" s="86"/>
    </row>
    <row r="286" spans="4:4" s="19" customFormat="1" x14ac:dyDescent="0.3">
      <c r="D286" s="86"/>
    </row>
    <row r="287" spans="4:4" s="19" customFormat="1" x14ac:dyDescent="0.3">
      <c r="D287" s="86"/>
    </row>
    <row r="288" spans="4:4" s="19" customFormat="1" x14ac:dyDescent="0.3">
      <c r="D288" s="86"/>
    </row>
    <row r="289" spans="4:4" s="19" customFormat="1" x14ac:dyDescent="0.3">
      <c r="D289" s="86"/>
    </row>
    <row r="290" spans="4:4" s="19" customFormat="1" x14ac:dyDescent="0.3">
      <c r="D290" s="86"/>
    </row>
    <row r="291" spans="4:4" s="19" customFormat="1" x14ac:dyDescent="0.3">
      <c r="D291" s="86"/>
    </row>
    <row r="292" spans="4:4" s="19" customFormat="1" x14ac:dyDescent="0.3">
      <c r="D292" s="86"/>
    </row>
    <row r="293" spans="4:4" s="19" customFormat="1" x14ac:dyDescent="0.3">
      <c r="D293" s="86"/>
    </row>
    <row r="294" spans="4:4" s="19" customFormat="1" x14ac:dyDescent="0.3">
      <c r="D294" s="86"/>
    </row>
    <row r="295" spans="4:4" s="19" customFormat="1" x14ac:dyDescent="0.3">
      <c r="D295" s="86"/>
    </row>
    <row r="296" spans="4:4" s="19" customFormat="1" x14ac:dyDescent="0.3">
      <c r="D296" s="86"/>
    </row>
    <row r="297" spans="4:4" s="19" customFormat="1" x14ac:dyDescent="0.3">
      <c r="D297" s="86"/>
    </row>
    <row r="298" spans="4:4" s="19" customFormat="1" x14ac:dyDescent="0.3">
      <c r="D298" s="86"/>
    </row>
    <row r="299" spans="4:4" s="19" customFormat="1" x14ac:dyDescent="0.3">
      <c r="D299" s="86"/>
    </row>
    <row r="300" spans="4:4" s="19" customFormat="1" x14ac:dyDescent="0.3">
      <c r="D300" s="86"/>
    </row>
    <row r="301" spans="4:4" s="19" customFormat="1" x14ac:dyDescent="0.3">
      <c r="D301" s="86"/>
    </row>
    <row r="302" spans="4:4" s="19" customFormat="1" x14ac:dyDescent="0.3">
      <c r="D302" s="86"/>
    </row>
    <row r="303" spans="4:4" s="19" customFormat="1" x14ac:dyDescent="0.3">
      <c r="D303" s="86"/>
    </row>
    <row r="304" spans="4:4" s="19" customFormat="1" x14ac:dyDescent="0.3">
      <c r="D304" s="86"/>
    </row>
    <row r="305" spans="4:4" s="19" customFormat="1" x14ac:dyDescent="0.3">
      <c r="D305" s="86"/>
    </row>
    <row r="306" spans="4:4" s="19" customFormat="1" x14ac:dyDescent="0.3">
      <c r="D306" s="86"/>
    </row>
    <row r="307" spans="4:4" s="19" customFormat="1" x14ac:dyDescent="0.3">
      <c r="D307" s="86"/>
    </row>
    <row r="308" spans="4:4" s="19" customFormat="1" x14ac:dyDescent="0.3">
      <c r="D308" s="86"/>
    </row>
    <row r="309" spans="4:4" s="19" customFormat="1" x14ac:dyDescent="0.3">
      <c r="D309" s="86"/>
    </row>
    <row r="310" spans="4:4" s="19" customFormat="1" x14ac:dyDescent="0.3">
      <c r="D310" s="86"/>
    </row>
    <row r="311" spans="4:4" s="19" customFormat="1" x14ac:dyDescent="0.3">
      <c r="D311" s="86"/>
    </row>
    <row r="312" spans="4:4" s="19" customFormat="1" x14ac:dyDescent="0.3">
      <c r="D312" s="86"/>
    </row>
    <row r="313" spans="4:4" s="19" customFormat="1" x14ac:dyDescent="0.3">
      <c r="D313" s="86"/>
    </row>
    <row r="314" spans="4:4" s="19" customFormat="1" x14ac:dyDescent="0.3">
      <c r="D314" s="86"/>
    </row>
    <row r="315" spans="4:4" s="19" customFormat="1" x14ac:dyDescent="0.3">
      <c r="D315" s="86"/>
    </row>
    <row r="316" spans="4:4" s="19" customFormat="1" x14ac:dyDescent="0.3">
      <c r="D316" s="86"/>
    </row>
    <row r="317" spans="4:4" s="19" customFormat="1" x14ac:dyDescent="0.3">
      <c r="D317" s="86"/>
    </row>
    <row r="318" spans="4:4" s="19" customFormat="1" x14ac:dyDescent="0.3">
      <c r="D318" s="86"/>
    </row>
    <row r="319" spans="4:4" s="19" customFormat="1" x14ac:dyDescent="0.3">
      <c r="D319" s="86"/>
    </row>
    <row r="320" spans="4:4" s="19" customFormat="1" x14ac:dyDescent="0.3">
      <c r="D320" s="86"/>
    </row>
    <row r="321" spans="4:4" s="19" customFormat="1" x14ac:dyDescent="0.3">
      <c r="D321" s="86"/>
    </row>
    <row r="322" spans="4:4" s="19" customFormat="1" x14ac:dyDescent="0.3">
      <c r="D322" s="86"/>
    </row>
    <row r="323" spans="4:4" s="19" customFormat="1" x14ac:dyDescent="0.3">
      <c r="D323" s="86"/>
    </row>
    <row r="324" spans="4:4" s="19" customFormat="1" x14ac:dyDescent="0.3">
      <c r="D324" s="86"/>
    </row>
    <row r="325" spans="4:4" s="19" customFormat="1" x14ac:dyDescent="0.3">
      <c r="D325" s="86"/>
    </row>
    <row r="326" spans="4:4" s="19" customFormat="1" x14ac:dyDescent="0.3">
      <c r="D326" s="86"/>
    </row>
    <row r="327" spans="4:4" s="19" customFormat="1" x14ac:dyDescent="0.3">
      <c r="D327" s="86"/>
    </row>
    <row r="328" spans="4:4" s="19" customFormat="1" x14ac:dyDescent="0.3">
      <c r="D328" s="86"/>
    </row>
    <row r="329" spans="4:4" s="19" customFormat="1" x14ac:dyDescent="0.3">
      <c r="D329" s="86"/>
    </row>
    <row r="330" spans="4:4" s="19" customFormat="1" x14ac:dyDescent="0.3">
      <c r="D330" s="86"/>
    </row>
    <row r="331" spans="4:4" s="19" customFormat="1" x14ac:dyDescent="0.3">
      <c r="D331" s="86"/>
    </row>
    <row r="332" spans="4:4" s="19" customFormat="1" x14ac:dyDescent="0.3">
      <c r="D332" s="86"/>
    </row>
    <row r="333" spans="4:4" s="19" customFormat="1" x14ac:dyDescent="0.3">
      <c r="D333" s="86"/>
    </row>
    <row r="334" spans="4:4" s="19" customFormat="1" x14ac:dyDescent="0.3">
      <c r="D334" s="86"/>
    </row>
    <row r="335" spans="4:4" s="19" customFormat="1" x14ac:dyDescent="0.3">
      <c r="D335" s="86"/>
    </row>
    <row r="336" spans="4:4" s="19" customFormat="1" x14ac:dyDescent="0.3">
      <c r="D336" s="86"/>
    </row>
    <row r="337" spans="4:4" s="19" customFormat="1" x14ac:dyDescent="0.3">
      <c r="D337" s="86"/>
    </row>
    <row r="338" spans="4:4" s="19" customFormat="1" x14ac:dyDescent="0.3">
      <c r="D338" s="86"/>
    </row>
    <row r="339" spans="4:4" s="19" customFormat="1" x14ac:dyDescent="0.3">
      <c r="D339" s="86"/>
    </row>
    <row r="340" spans="4:4" s="19" customFormat="1" x14ac:dyDescent="0.3">
      <c r="D340" s="86"/>
    </row>
    <row r="341" spans="4:4" s="19" customFormat="1" x14ac:dyDescent="0.3">
      <c r="D341" s="86"/>
    </row>
    <row r="342" spans="4:4" s="19" customFormat="1" x14ac:dyDescent="0.3">
      <c r="D342" s="86"/>
    </row>
    <row r="343" spans="4:4" s="19" customFormat="1" x14ac:dyDescent="0.3">
      <c r="D343" s="86"/>
    </row>
    <row r="344" spans="4:4" s="19" customFormat="1" x14ac:dyDescent="0.3">
      <c r="D344" s="86"/>
    </row>
    <row r="345" spans="4:4" s="19" customFormat="1" x14ac:dyDescent="0.3">
      <c r="D345" s="86"/>
    </row>
    <row r="346" spans="4:4" s="19" customFormat="1" x14ac:dyDescent="0.3">
      <c r="D346" s="86"/>
    </row>
    <row r="347" spans="4:4" s="19" customFormat="1" x14ac:dyDescent="0.3">
      <c r="D347" s="86"/>
    </row>
    <row r="348" spans="4:4" s="19" customFormat="1" x14ac:dyDescent="0.3">
      <c r="D348" s="86"/>
    </row>
    <row r="349" spans="4:4" s="19" customFormat="1" x14ac:dyDescent="0.3">
      <c r="D349" s="86"/>
    </row>
    <row r="350" spans="4:4" s="19" customFormat="1" x14ac:dyDescent="0.3">
      <c r="D350" s="86"/>
    </row>
    <row r="351" spans="4:4" s="19" customFormat="1" x14ac:dyDescent="0.3">
      <c r="D351" s="86"/>
    </row>
    <row r="352" spans="4:4" s="19" customFormat="1" x14ac:dyDescent="0.3">
      <c r="D352" s="86"/>
    </row>
    <row r="353" spans="4:4" s="19" customFormat="1" x14ac:dyDescent="0.3">
      <c r="D353" s="86"/>
    </row>
    <row r="354" spans="4:4" s="19" customFormat="1" x14ac:dyDescent="0.3">
      <c r="D354" s="86"/>
    </row>
    <row r="355" spans="4:4" s="19" customFormat="1" x14ac:dyDescent="0.3">
      <c r="D355" s="86"/>
    </row>
    <row r="356" spans="4:4" s="19" customFormat="1" x14ac:dyDescent="0.3">
      <c r="D356" s="86"/>
    </row>
    <row r="357" spans="4:4" s="19" customFormat="1" x14ac:dyDescent="0.3">
      <c r="D357" s="86"/>
    </row>
    <row r="358" spans="4:4" s="19" customFormat="1" x14ac:dyDescent="0.3">
      <c r="D358" s="86"/>
    </row>
    <row r="359" spans="4:4" s="19" customFormat="1" x14ac:dyDescent="0.3">
      <c r="D359" s="86"/>
    </row>
    <row r="360" spans="4:4" s="19" customFormat="1" x14ac:dyDescent="0.3">
      <c r="D360" s="86"/>
    </row>
    <row r="361" spans="4:4" s="19" customFormat="1" x14ac:dyDescent="0.3">
      <c r="D361" s="86"/>
    </row>
    <row r="362" spans="4:4" s="19" customFormat="1" x14ac:dyDescent="0.3">
      <c r="D362" s="86"/>
    </row>
    <row r="363" spans="4:4" s="19" customFormat="1" x14ac:dyDescent="0.3">
      <c r="D363" s="86"/>
    </row>
    <row r="364" spans="4:4" s="19" customFormat="1" x14ac:dyDescent="0.3">
      <c r="D364" s="86"/>
    </row>
    <row r="365" spans="4:4" s="19" customFormat="1" x14ac:dyDescent="0.3">
      <c r="D365" s="86"/>
    </row>
    <row r="366" spans="4:4" s="19" customFormat="1" x14ac:dyDescent="0.3">
      <c r="D366" s="86"/>
    </row>
    <row r="367" spans="4:4" s="19" customFormat="1" x14ac:dyDescent="0.3">
      <c r="D367" s="86"/>
    </row>
    <row r="368" spans="4:4" s="19" customFormat="1" x14ac:dyDescent="0.3">
      <c r="D368" s="86"/>
    </row>
    <row r="369" spans="4:4" s="19" customFormat="1" x14ac:dyDescent="0.3">
      <c r="D369" s="86"/>
    </row>
    <row r="370" spans="4:4" s="19" customFormat="1" x14ac:dyDescent="0.3">
      <c r="D370" s="86"/>
    </row>
    <row r="371" spans="4:4" s="19" customFormat="1" x14ac:dyDescent="0.3">
      <c r="D371" s="86"/>
    </row>
    <row r="372" spans="4:4" s="19" customFormat="1" x14ac:dyDescent="0.3">
      <c r="D372" s="86"/>
    </row>
    <row r="373" spans="4:4" s="19" customFormat="1" x14ac:dyDescent="0.3">
      <c r="D373" s="86"/>
    </row>
    <row r="374" spans="4:4" s="19" customFormat="1" x14ac:dyDescent="0.3">
      <c r="D374" s="86"/>
    </row>
    <row r="375" spans="4:4" s="19" customFormat="1" x14ac:dyDescent="0.3">
      <c r="D375" s="86"/>
    </row>
    <row r="376" spans="4:4" s="19" customFormat="1" x14ac:dyDescent="0.3">
      <c r="D376" s="86"/>
    </row>
    <row r="377" spans="4:4" s="19" customFormat="1" x14ac:dyDescent="0.3">
      <c r="D377" s="86"/>
    </row>
    <row r="378" spans="4:4" s="19" customFormat="1" x14ac:dyDescent="0.3">
      <c r="D378" s="86"/>
    </row>
    <row r="379" spans="4:4" s="19" customFormat="1" x14ac:dyDescent="0.3">
      <c r="D379" s="86"/>
    </row>
    <row r="380" spans="4:4" s="19" customFormat="1" x14ac:dyDescent="0.3">
      <c r="D380" s="86"/>
    </row>
    <row r="381" spans="4:4" s="19" customFormat="1" x14ac:dyDescent="0.3">
      <c r="D381" s="86"/>
    </row>
    <row r="382" spans="4:4" s="19" customFormat="1" x14ac:dyDescent="0.3">
      <c r="D382" s="86"/>
    </row>
    <row r="383" spans="4:4" s="19" customFormat="1" x14ac:dyDescent="0.3">
      <c r="D383" s="86"/>
    </row>
    <row r="384" spans="4:4" s="19" customFormat="1" x14ac:dyDescent="0.3">
      <c r="D384" s="86"/>
    </row>
    <row r="385" spans="4:4" s="19" customFormat="1" x14ac:dyDescent="0.3">
      <c r="D385" s="86"/>
    </row>
    <row r="386" spans="4:4" s="19" customFormat="1" x14ac:dyDescent="0.3">
      <c r="D386" s="86"/>
    </row>
    <row r="387" spans="4:4" s="19" customFormat="1" x14ac:dyDescent="0.3">
      <c r="D387" s="86"/>
    </row>
    <row r="388" spans="4:4" s="19" customFormat="1" x14ac:dyDescent="0.3">
      <c r="D388" s="86"/>
    </row>
    <row r="389" spans="4:4" s="19" customFormat="1" x14ac:dyDescent="0.3">
      <c r="D389" s="86"/>
    </row>
    <row r="390" spans="4:4" s="19" customFormat="1" x14ac:dyDescent="0.3">
      <c r="D390" s="86"/>
    </row>
    <row r="391" spans="4:4" s="19" customFormat="1" x14ac:dyDescent="0.3">
      <c r="D391" s="86"/>
    </row>
    <row r="392" spans="4:4" s="19" customFormat="1" x14ac:dyDescent="0.3">
      <c r="D392" s="86"/>
    </row>
    <row r="393" spans="4:4" s="19" customFormat="1" x14ac:dyDescent="0.3">
      <c r="D393" s="86"/>
    </row>
    <row r="394" spans="4:4" s="19" customFormat="1" x14ac:dyDescent="0.3">
      <c r="D394" s="86"/>
    </row>
    <row r="395" spans="4:4" s="19" customFormat="1" x14ac:dyDescent="0.3">
      <c r="D395" s="86"/>
    </row>
    <row r="396" spans="4:4" s="19" customFormat="1" x14ac:dyDescent="0.3">
      <c r="D396" s="86"/>
    </row>
    <row r="397" spans="4:4" s="19" customFormat="1" x14ac:dyDescent="0.3">
      <c r="D397" s="86"/>
    </row>
    <row r="398" spans="4:4" s="19" customFormat="1" x14ac:dyDescent="0.3">
      <c r="D398" s="86"/>
    </row>
    <row r="399" spans="4:4" s="19" customFormat="1" x14ac:dyDescent="0.3">
      <c r="D399" s="86"/>
    </row>
    <row r="400" spans="4:4" s="19" customFormat="1" x14ac:dyDescent="0.3">
      <c r="D400" s="86"/>
    </row>
    <row r="401" spans="4:4" s="19" customFormat="1" x14ac:dyDescent="0.3">
      <c r="D401" s="86"/>
    </row>
    <row r="402" spans="4:4" s="19" customFormat="1" x14ac:dyDescent="0.3">
      <c r="D402" s="86"/>
    </row>
    <row r="403" spans="4:4" s="19" customFormat="1" x14ac:dyDescent="0.3">
      <c r="D403" s="86"/>
    </row>
    <row r="404" spans="4:4" s="19" customFormat="1" x14ac:dyDescent="0.3">
      <c r="D404" s="86"/>
    </row>
    <row r="405" spans="4:4" s="19" customFormat="1" x14ac:dyDescent="0.3">
      <c r="D405" s="86"/>
    </row>
    <row r="406" spans="4:4" s="19" customFormat="1" x14ac:dyDescent="0.3">
      <c r="D406" s="86"/>
    </row>
    <row r="407" spans="4:4" s="19" customFormat="1" x14ac:dyDescent="0.3">
      <c r="D407" s="86"/>
    </row>
    <row r="408" spans="4:4" s="19" customFormat="1" x14ac:dyDescent="0.3">
      <c r="D408" s="86"/>
    </row>
    <row r="409" spans="4:4" s="19" customFormat="1" x14ac:dyDescent="0.3">
      <c r="D409" s="86"/>
    </row>
    <row r="410" spans="4:4" s="19" customFormat="1" x14ac:dyDescent="0.3">
      <c r="D410" s="86"/>
    </row>
    <row r="411" spans="4:4" s="19" customFormat="1" x14ac:dyDescent="0.3">
      <c r="D411" s="86"/>
    </row>
    <row r="412" spans="4:4" s="19" customFormat="1" x14ac:dyDescent="0.3">
      <c r="D412" s="86"/>
    </row>
    <row r="413" spans="4:4" s="19" customFormat="1" x14ac:dyDescent="0.3">
      <c r="D413" s="86"/>
    </row>
    <row r="414" spans="4:4" s="19" customFormat="1" x14ac:dyDescent="0.3">
      <c r="D414" s="86"/>
    </row>
    <row r="415" spans="4:4" s="19" customFormat="1" x14ac:dyDescent="0.3">
      <c r="D415" s="86"/>
    </row>
    <row r="416" spans="4:4" s="19" customFormat="1" x14ac:dyDescent="0.3">
      <c r="D416" s="86"/>
    </row>
    <row r="417" spans="4:4" s="19" customFormat="1" x14ac:dyDescent="0.3">
      <c r="D417" s="86"/>
    </row>
    <row r="418" spans="4:4" s="19" customFormat="1" x14ac:dyDescent="0.3">
      <c r="D418" s="86"/>
    </row>
    <row r="419" spans="4:4" s="19" customFormat="1" x14ac:dyDescent="0.3">
      <c r="D419" s="86"/>
    </row>
    <row r="420" spans="4:4" s="19" customFormat="1" x14ac:dyDescent="0.3">
      <c r="D420" s="86"/>
    </row>
    <row r="421" spans="4:4" s="19" customFormat="1" x14ac:dyDescent="0.3">
      <c r="D421" s="86"/>
    </row>
    <row r="422" spans="4:4" s="19" customFormat="1" x14ac:dyDescent="0.3">
      <c r="D422" s="86"/>
    </row>
    <row r="423" spans="4:4" s="19" customFormat="1" x14ac:dyDescent="0.3">
      <c r="D423" s="86"/>
    </row>
    <row r="424" spans="4:4" s="19" customFormat="1" x14ac:dyDescent="0.3">
      <c r="D424" s="86"/>
    </row>
    <row r="425" spans="4:4" s="19" customFormat="1" x14ac:dyDescent="0.3">
      <c r="D425" s="86"/>
    </row>
    <row r="426" spans="4:4" s="19" customFormat="1" x14ac:dyDescent="0.3">
      <c r="D426" s="86"/>
    </row>
    <row r="427" spans="4:4" s="19" customFormat="1" x14ac:dyDescent="0.3">
      <c r="D427" s="86"/>
    </row>
    <row r="428" spans="4:4" s="19" customFormat="1" x14ac:dyDescent="0.3">
      <c r="D428" s="86"/>
    </row>
    <row r="429" spans="4:4" s="19" customFormat="1" x14ac:dyDescent="0.3">
      <c r="D429" s="86"/>
    </row>
    <row r="430" spans="4:4" s="19" customFormat="1" x14ac:dyDescent="0.3">
      <c r="D430" s="86"/>
    </row>
    <row r="431" spans="4:4" s="19" customFormat="1" x14ac:dyDescent="0.3">
      <c r="D431" s="86"/>
    </row>
    <row r="432" spans="4:4" s="19" customFormat="1" x14ac:dyDescent="0.3">
      <c r="D432" s="86"/>
    </row>
    <row r="433" spans="4:4" s="19" customFormat="1" x14ac:dyDescent="0.3">
      <c r="D433" s="86"/>
    </row>
    <row r="434" spans="4:4" s="19" customFormat="1" x14ac:dyDescent="0.3">
      <c r="D434" s="86"/>
    </row>
    <row r="435" spans="4:4" s="19" customFormat="1" x14ac:dyDescent="0.3">
      <c r="D435" s="86"/>
    </row>
    <row r="436" spans="4:4" s="19" customFormat="1" x14ac:dyDescent="0.3">
      <c r="D436" s="86"/>
    </row>
    <row r="437" spans="4:4" s="19" customFormat="1" x14ac:dyDescent="0.3">
      <c r="D437" s="86"/>
    </row>
    <row r="438" spans="4:4" s="19" customFormat="1" x14ac:dyDescent="0.3">
      <c r="D438" s="86"/>
    </row>
    <row r="439" spans="4:4" s="19" customFormat="1" x14ac:dyDescent="0.3">
      <c r="D439" s="86"/>
    </row>
    <row r="440" spans="4:4" s="19" customFormat="1" x14ac:dyDescent="0.3">
      <c r="D440" s="86"/>
    </row>
    <row r="441" spans="4:4" s="19" customFormat="1" x14ac:dyDescent="0.3">
      <c r="D441" s="86"/>
    </row>
    <row r="442" spans="4:4" s="19" customFormat="1" x14ac:dyDescent="0.3">
      <c r="D442" s="86"/>
    </row>
    <row r="443" spans="4:4" s="19" customFormat="1" x14ac:dyDescent="0.3">
      <c r="D443" s="86"/>
    </row>
    <row r="444" spans="4:4" s="19" customFormat="1" x14ac:dyDescent="0.3">
      <c r="D444" s="86"/>
    </row>
    <row r="445" spans="4:4" s="19" customFormat="1" x14ac:dyDescent="0.3">
      <c r="D445" s="86"/>
    </row>
    <row r="446" spans="4:4" s="19" customFormat="1" x14ac:dyDescent="0.3">
      <c r="D446" s="86"/>
    </row>
    <row r="447" spans="4:4" s="19" customFormat="1" x14ac:dyDescent="0.3">
      <c r="D447" s="86"/>
    </row>
    <row r="448" spans="4:4" s="19" customFormat="1" x14ac:dyDescent="0.3">
      <c r="D448" s="86"/>
    </row>
    <row r="449" spans="4:4" s="19" customFormat="1" x14ac:dyDescent="0.3">
      <c r="D449" s="86"/>
    </row>
    <row r="450" spans="4:4" s="19" customFormat="1" x14ac:dyDescent="0.3">
      <c r="D450" s="86"/>
    </row>
    <row r="451" spans="4:4" s="19" customFormat="1" x14ac:dyDescent="0.3">
      <c r="D451" s="86"/>
    </row>
    <row r="452" spans="4:4" s="19" customFormat="1" x14ac:dyDescent="0.3">
      <c r="D452" s="86"/>
    </row>
    <row r="453" spans="4:4" s="19" customFormat="1" x14ac:dyDescent="0.3">
      <c r="D453" s="86"/>
    </row>
    <row r="454" spans="4:4" s="19" customFormat="1" x14ac:dyDescent="0.3">
      <c r="D454" s="86"/>
    </row>
    <row r="455" spans="4:4" s="19" customFormat="1" x14ac:dyDescent="0.3">
      <c r="D455" s="86"/>
    </row>
    <row r="456" spans="4:4" s="19" customFormat="1" x14ac:dyDescent="0.3">
      <c r="D456" s="86"/>
    </row>
    <row r="457" spans="4:4" s="19" customFormat="1" x14ac:dyDescent="0.3">
      <c r="D457" s="86"/>
    </row>
    <row r="458" spans="4:4" s="19" customFormat="1" x14ac:dyDescent="0.3">
      <c r="D458" s="86"/>
    </row>
    <row r="459" spans="4:4" s="19" customFormat="1" x14ac:dyDescent="0.3">
      <c r="D459" s="86"/>
    </row>
    <row r="460" spans="4:4" s="19" customFormat="1" x14ac:dyDescent="0.3">
      <c r="D460" s="86"/>
    </row>
    <row r="461" spans="4:4" s="19" customFormat="1" x14ac:dyDescent="0.3">
      <c r="D461" s="86"/>
    </row>
    <row r="462" spans="4:4" s="19" customFormat="1" x14ac:dyDescent="0.3">
      <c r="D462" s="86"/>
    </row>
    <row r="463" spans="4:4" s="19" customFormat="1" x14ac:dyDescent="0.3">
      <c r="D463" s="86"/>
    </row>
    <row r="464" spans="4:4" s="19" customFormat="1" x14ac:dyDescent="0.3">
      <c r="D464" s="86"/>
    </row>
    <row r="465" spans="4:4" s="19" customFormat="1" x14ac:dyDescent="0.3">
      <c r="D465" s="86"/>
    </row>
    <row r="466" spans="4:4" s="19" customFormat="1" x14ac:dyDescent="0.3">
      <c r="D466" s="86"/>
    </row>
    <row r="467" spans="4:4" s="19" customFormat="1" x14ac:dyDescent="0.3">
      <c r="D467" s="86"/>
    </row>
    <row r="468" spans="4:4" s="19" customFormat="1" x14ac:dyDescent="0.3">
      <c r="D468" s="86"/>
    </row>
    <row r="469" spans="4:4" s="19" customFormat="1" x14ac:dyDescent="0.3">
      <c r="D469" s="86"/>
    </row>
    <row r="470" spans="4:4" s="19" customFormat="1" x14ac:dyDescent="0.3">
      <c r="D470" s="86"/>
    </row>
    <row r="471" spans="4:4" s="19" customFormat="1" x14ac:dyDescent="0.3">
      <c r="D471" s="86"/>
    </row>
    <row r="472" spans="4:4" s="19" customFormat="1" x14ac:dyDescent="0.3">
      <c r="D472" s="86"/>
    </row>
    <row r="473" spans="4:4" s="19" customFormat="1" x14ac:dyDescent="0.3">
      <c r="D473" s="86"/>
    </row>
    <row r="474" spans="4:4" s="19" customFormat="1" x14ac:dyDescent="0.3">
      <c r="D474" s="86"/>
    </row>
    <row r="475" spans="4:4" s="19" customFormat="1" x14ac:dyDescent="0.3">
      <c r="D475" s="86"/>
    </row>
    <row r="476" spans="4:4" s="19" customFormat="1" x14ac:dyDescent="0.3">
      <c r="D476" s="86"/>
    </row>
    <row r="477" spans="4:4" s="19" customFormat="1" x14ac:dyDescent="0.3">
      <c r="D477" s="86"/>
    </row>
    <row r="478" spans="4:4" s="19" customFormat="1" x14ac:dyDescent="0.3">
      <c r="D478" s="86"/>
    </row>
    <row r="479" spans="4:4" s="19" customFormat="1" x14ac:dyDescent="0.3">
      <c r="D479" s="86"/>
    </row>
    <row r="480" spans="4:4" s="19" customFormat="1" x14ac:dyDescent="0.3">
      <c r="D480" s="86"/>
    </row>
    <row r="481" spans="4:4" s="19" customFormat="1" x14ac:dyDescent="0.3">
      <c r="D481" s="86"/>
    </row>
    <row r="482" spans="4:4" s="19" customFormat="1" x14ac:dyDescent="0.3">
      <c r="D482" s="86"/>
    </row>
    <row r="483" spans="4:4" s="19" customFormat="1" x14ac:dyDescent="0.3">
      <c r="D483" s="86"/>
    </row>
    <row r="484" spans="4:4" s="19" customFormat="1" x14ac:dyDescent="0.3">
      <c r="D484" s="86"/>
    </row>
    <row r="485" spans="4:4" s="19" customFormat="1" x14ac:dyDescent="0.3">
      <c r="D485" s="86"/>
    </row>
    <row r="486" spans="4:4" s="19" customFormat="1" x14ac:dyDescent="0.3">
      <c r="D486" s="86"/>
    </row>
    <row r="487" spans="4:4" s="19" customFormat="1" x14ac:dyDescent="0.3">
      <c r="D487" s="86"/>
    </row>
    <row r="488" spans="4:4" s="19" customFormat="1" x14ac:dyDescent="0.3">
      <c r="D488" s="86"/>
    </row>
    <row r="489" spans="4:4" s="19" customFormat="1" x14ac:dyDescent="0.3">
      <c r="D489" s="86"/>
    </row>
    <row r="490" spans="4:4" s="19" customFormat="1" x14ac:dyDescent="0.3">
      <c r="D490" s="86"/>
    </row>
    <row r="491" spans="4:4" s="19" customFormat="1" x14ac:dyDescent="0.3">
      <c r="D491" s="86"/>
    </row>
    <row r="492" spans="4:4" s="19" customFormat="1" x14ac:dyDescent="0.3">
      <c r="D492" s="86"/>
    </row>
    <row r="493" spans="4:4" s="19" customFormat="1" x14ac:dyDescent="0.3">
      <c r="D493" s="86"/>
    </row>
    <row r="494" spans="4:4" s="19" customFormat="1" x14ac:dyDescent="0.3">
      <c r="D494" s="86"/>
    </row>
    <row r="495" spans="4:4" s="19" customFormat="1" x14ac:dyDescent="0.3">
      <c r="D495" s="86"/>
    </row>
    <row r="496" spans="4:4" s="19" customFormat="1" x14ac:dyDescent="0.3">
      <c r="D496" s="86"/>
    </row>
    <row r="497" spans="4:4" s="19" customFormat="1" x14ac:dyDescent="0.3">
      <c r="D497" s="86"/>
    </row>
    <row r="498" spans="4:4" s="19" customFormat="1" x14ac:dyDescent="0.3">
      <c r="D498" s="86"/>
    </row>
    <row r="499" spans="4:4" s="19" customFormat="1" x14ac:dyDescent="0.3">
      <c r="D499" s="86"/>
    </row>
    <row r="500" spans="4:4" s="19" customFormat="1" x14ac:dyDescent="0.3">
      <c r="D500" s="86"/>
    </row>
    <row r="501" spans="4:4" s="19" customFormat="1" x14ac:dyDescent="0.3">
      <c r="D501" s="86"/>
    </row>
    <row r="502" spans="4:4" s="19" customFormat="1" x14ac:dyDescent="0.3">
      <c r="D502" s="86"/>
    </row>
    <row r="503" spans="4:4" s="19" customFormat="1" x14ac:dyDescent="0.3">
      <c r="D503" s="86"/>
    </row>
    <row r="504" spans="4:4" s="19" customFormat="1" x14ac:dyDescent="0.3">
      <c r="D504" s="86"/>
    </row>
    <row r="505" spans="4:4" s="19" customFormat="1" x14ac:dyDescent="0.3">
      <c r="D505" s="86"/>
    </row>
    <row r="506" spans="4:4" s="19" customFormat="1" x14ac:dyDescent="0.3">
      <c r="D506" s="86"/>
    </row>
    <row r="507" spans="4:4" s="19" customFormat="1" x14ac:dyDescent="0.3">
      <c r="D507" s="86"/>
    </row>
    <row r="508" spans="4:4" s="19" customFormat="1" x14ac:dyDescent="0.3">
      <c r="D508" s="86"/>
    </row>
    <row r="509" spans="4:4" s="19" customFormat="1" x14ac:dyDescent="0.3">
      <c r="D509" s="86"/>
    </row>
    <row r="510" spans="4:4" s="19" customFormat="1" x14ac:dyDescent="0.3">
      <c r="D510" s="86"/>
    </row>
    <row r="511" spans="4:4" s="19" customFormat="1" x14ac:dyDescent="0.3">
      <c r="D511" s="86"/>
    </row>
    <row r="512" spans="4:4" s="19" customFormat="1" x14ac:dyDescent="0.3">
      <c r="D512" s="86"/>
    </row>
    <row r="513" spans="4:4" s="19" customFormat="1" x14ac:dyDescent="0.3">
      <c r="D513" s="86"/>
    </row>
    <row r="514" spans="4:4" s="19" customFormat="1" x14ac:dyDescent="0.3">
      <c r="D514" s="86"/>
    </row>
    <row r="515" spans="4:4" s="19" customFormat="1" x14ac:dyDescent="0.3">
      <c r="D515" s="86"/>
    </row>
    <row r="516" spans="4:4" s="19" customFormat="1" x14ac:dyDescent="0.3">
      <c r="D516" s="86"/>
    </row>
    <row r="517" spans="4:4" s="19" customFormat="1" x14ac:dyDescent="0.3">
      <c r="D517" s="86"/>
    </row>
    <row r="518" spans="4:4" s="19" customFormat="1" x14ac:dyDescent="0.3">
      <c r="D518" s="86"/>
    </row>
    <row r="519" spans="4:4" s="19" customFormat="1" x14ac:dyDescent="0.3">
      <c r="D519" s="86"/>
    </row>
    <row r="520" spans="4:4" s="19" customFormat="1" x14ac:dyDescent="0.3">
      <c r="D520" s="86"/>
    </row>
    <row r="521" spans="4:4" s="19" customFormat="1" x14ac:dyDescent="0.3">
      <c r="D521" s="86"/>
    </row>
    <row r="522" spans="4:4" s="19" customFormat="1" x14ac:dyDescent="0.3">
      <c r="D522" s="86"/>
    </row>
    <row r="523" spans="4:4" s="19" customFormat="1" x14ac:dyDescent="0.3">
      <c r="D523" s="86"/>
    </row>
    <row r="524" spans="4:4" s="19" customFormat="1" x14ac:dyDescent="0.3">
      <c r="D524" s="86"/>
    </row>
    <row r="525" spans="4:4" s="19" customFormat="1" x14ac:dyDescent="0.3">
      <c r="D525" s="86"/>
    </row>
    <row r="526" spans="4:4" s="19" customFormat="1" x14ac:dyDescent="0.3">
      <c r="D526" s="86"/>
    </row>
    <row r="527" spans="4:4" s="19" customFormat="1" x14ac:dyDescent="0.3">
      <c r="D527" s="86"/>
    </row>
    <row r="528" spans="4:4" s="19" customFormat="1" x14ac:dyDescent="0.3">
      <c r="D528" s="86"/>
    </row>
    <row r="529" spans="4:4" s="19" customFormat="1" x14ac:dyDescent="0.3">
      <c r="D529" s="86"/>
    </row>
    <row r="530" spans="4:4" s="19" customFormat="1" x14ac:dyDescent="0.3">
      <c r="D530" s="86"/>
    </row>
    <row r="531" spans="4:4" s="19" customFormat="1" x14ac:dyDescent="0.3">
      <c r="D531" s="86"/>
    </row>
    <row r="532" spans="4:4" s="19" customFormat="1" x14ac:dyDescent="0.3">
      <c r="D532" s="86"/>
    </row>
    <row r="533" spans="4:4" s="19" customFormat="1" x14ac:dyDescent="0.3">
      <c r="D533" s="86"/>
    </row>
    <row r="534" spans="4:4" s="19" customFormat="1" x14ac:dyDescent="0.3">
      <c r="D534" s="86"/>
    </row>
    <row r="535" spans="4:4" s="19" customFormat="1" x14ac:dyDescent="0.3">
      <c r="D535" s="86"/>
    </row>
    <row r="536" spans="4:4" s="19" customFormat="1" x14ac:dyDescent="0.3">
      <c r="D536" s="86"/>
    </row>
    <row r="537" spans="4:4" s="19" customFormat="1" x14ac:dyDescent="0.3">
      <c r="D537" s="86"/>
    </row>
    <row r="538" spans="4:4" s="19" customFormat="1" x14ac:dyDescent="0.3">
      <c r="D538" s="86"/>
    </row>
    <row r="539" spans="4:4" s="19" customFormat="1" x14ac:dyDescent="0.3">
      <c r="D539" s="86"/>
    </row>
    <row r="540" spans="4:4" s="19" customFormat="1" x14ac:dyDescent="0.3">
      <c r="D540" s="86"/>
    </row>
    <row r="541" spans="4:4" s="19" customFormat="1" x14ac:dyDescent="0.3">
      <c r="D541" s="86"/>
    </row>
    <row r="542" spans="4:4" s="19" customFormat="1" x14ac:dyDescent="0.3">
      <c r="D542" s="86"/>
    </row>
    <row r="543" spans="4:4" s="19" customFormat="1" x14ac:dyDescent="0.3">
      <c r="D543" s="86"/>
    </row>
    <row r="544" spans="4:4" s="19" customFormat="1" x14ac:dyDescent="0.3">
      <c r="D544" s="86"/>
    </row>
    <row r="545" spans="4:4" s="19" customFormat="1" x14ac:dyDescent="0.3">
      <c r="D545" s="86"/>
    </row>
    <row r="546" spans="4:4" s="19" customFormat="1" x14ac:dyDescent="0.3">
      <c r="D546" s="86"/>
    </row>
    <row r="547" spans="4:4" s="19" customFormat="1" x14ac:dyDescent="0.3">
      <c r="D547" s="86"/>
    </row>
    <row r="548" spans="4:4" s="19" customFormat="1" x14ac:dyDescent="0.3">
      <c r="D548" s="86"/>
    </row>
    <row r="549" spans="4:4" s="19" customFormat="1" x14ac:dyDescent="0.3">
      <c r="D549" s="86"/>
    </row>
    <row r="550" spans="4:4" s="19" customFormat="1" x14ac:dyDescent="0.3">
      <c r="D550" s="86"/>
    </row>
    <row r="551" spans="4:4" s="19" customFormat="1" x14ac:dyDescent="0.3">
      <c r="D551" s="86"/>
    </row>
    <row r="552" spans="4:4" s="19" customFormat="1" x14ac:dyDescent="0.3">
      <c r="D552" s="86"/>
    </row>
    <row r="553" spans="4:4" s="19" customFormat="1" x14ac:dyDescent="0.3">
      <c r="D553" s="86"/>
    </row>
    <row r="554" spans="4:4" s="19" customFormat="1" x14ac:dyDescent="0.3">
      <c r="D554" s="86"/>
    </row>
    <row r="555" spans="4:4" s="19" customFormat="1" x14ac:dyDescent="0.3">
      <c r="D555" s="86"/>
    </row>
    <row r="556" spans="4:4" s="19" customFormat="1" x14ac:dyDescent="0.3">
      <c r="D556" s="86"/>
    </row>
    <row r="557" spans="4:4" s="19" customFormat="1" x14ac:dyDescent="0.3">
      <c r="D557" s="86"/>
    </row>
    <row r="558" spans="4:4" s="19" customFormat="1" x14ac:dyDescent="0.3">
      <c r="D558" s="86"/>
    </row>
    <row r="559" spans="4:4" s="19" customFormat="1" x14ac:dyDescent="0.3">
      <c r="D559" s="86"/>
    </row>
    <row r="560" spans="4:4" s="19" customFormat="1" x14ac:dyDescent="0.3">
      <c r="D560" s="86"/>
    </row>
    <row r="561" spans="4:4" s="19" customFormat="1" x14ac:dyDescent="0.3">
      <c r="D561" s="86"/>
    </row>
    <row r="562" spans="4:4" s="19" customFormat="1" x14ac:dyDescent="0.3">
      <c r="D562" s="86"/>
    </row>
    <row r="563" spans="4:4" s="19" customFormat="1" x14ac:dyDescent="0.3">
      <c r="D563" s="86"/>
    </row>
    <row r="564" spans="4:4" s="19" customFormat="1" x14ac:dyDescent="0.3">
      <c r="D564" s="86"/>
    </row>
    <row r="565" spans="4:4" s="19" customFormat="1" x14ac:dyDescent="0.3">
      <c r="D565" s="86"/>
    </row>
    <row r="566" spans="4:4" s="19" customFormat="1" x14ac:dyDescent="0.3">
      <c r="D566" s="86"/>
    </row>
    <row r="567" spans="4:4" s="19" customFormat="1" x14ac:dyDescent="0.3">
      <c r="D567" s="86"/>
    </row>
    <row r="568" spans="4:4" s="19" customFormat="1" x14ac:dyDescent="0.3">
      <c r="D568" s="86"/>
    </row>
    <row r="569" spans="4:4" s="19" customFormat="1" x14ac:dyDescent="0.3">
      <c r="D569" s="86"/>
    </row>
    <row r="570" spans="4:4" s="19" customFormat="1" x14ac:dyDescent="0.3">
      <c r="D570" s="86"/>
    </row>
    <row r="571" spans="4:4" s="19" customFormat="1" x14ac:dyDescent="0.3">
      <c r="D571" s="86"/>
    </row>
    <row r="572" spans="4:4" s="19" customFormat="1" x14ac:dyDescent="0.3">
      <c r="D572" s="86"/>
    </row>
    <row r="573" spans="4:4" s="19" customFormat="1" x14ac:dyDescent="0.3">
      <c r="D573" s="86"/>
    </row>
    <row r="574" spans="4:4" s="19" customFormat="1" x14ac:dyDescent="0.3">
      <c r="D574" s="86"/>
    </row>
    <row r="575" spans="4:4" s="19" customFormat="1" x14ac:dyDescent="0.3">
      <c r="D575" s="86"/>
    </row>
    <row r="576" spans="4:4" s="19" customFormat="1" x14ac:dyDescent="0.3">
      <c r="D576" s="86"/>
    </row>
    <row r="577" spans="4:4" s="19" customFormat="1" x14ac:dyDescent="0.3">
      <c r="D577" s="86"/>
    </row>
    <row r="578" spans="4:4" s="19" customFormat="1" x14ac:dyDescent="0.3">
      <c r="D578" s="86"/>
    </row>
    <row r="579" spans="4:4" s="19" customFormat="1" x14ac:dyDescent="0.3">
      <c r="D579" s="86"/>
    </row>
    <row r="580" spans="4:4" s="19" customFormat="1" x14ac:dyDescent="0.3">
      <c r="D580" s="86"/>
    </row>
    <row r="581" spans="4:4" s="19" customFormat="1" x14ac:dyDescent="0.3">
      <c r="D581" s="86"/>
    </row>
    <row r="582" spans="4:4" s="19" customFormat="1" x14ac:dyDescent="0.3">
      <c r="D582" s="86"/>
    </row>
    <row r="583" spans="4:4" s="19" customFormat="1" x14ac:dyDescent="0.3">
      <c r="D583" s="86"/>
    </row>
    <row r="584" spans="4:4" s="19" customFormat="1" x14ac:dyDescent="0.3">
      <c r="D584" s="86"/>
    </row>
    <row r="585" spans="4:4" s="19" customFormat="1" x14ac:dyDescent="0.3">
      <c r="D585" s="86"/>
    </row>
    <row r="586" spans="4:4" s="19" customFormat="1" x14ac:dyDescent="0.3">
      <c r="D586" s="86"/>
    </row>
    <row r="587" spans="4:4" s="19" customFormat="1" x14ac:dyDescent="0.3">
      <c r="D587" s="86"/>
    </row>
    <row r="588" spans="4:4" s="19" customFormat="1" x14ac:dyDescent="0.3">
      <c r="D588" s="86"/>
    </row>
    <row r="589" spans="4:4" s="19" customFormat="1" x14ac:dyDescent="0.3">
      <c r="D589" s="86"/>
    </row>
    <row r="590" spans="4:4" s="19" customFormat="1" x14ac:dyDescent="0.3">
      <c r="D590" s="86"/>
    </row>
    <row r="591" spans="4:4" s="19" customFormat="1" x14ac:dyDescent="0.3">
      <c r="D591" s="86"/>
    </row>
    <row r="592" spans="4:4" s="19" customFormat="1" x14ac:dyDescent="0.3">
      <c r="D592" s="86"/>
    </row>
    <row r="593" spans="4:4" s="19" customFormat="1" x14ac:dyDescent="0.3">
      <c r="D593" s="86"/>
    </row>
    <row r="594" spans="4:4" s="19" customFormat="1" x14ac:dyDescent="0.3">
      <c r="D594" s="86"/>
    </row>
    <row r="595" spans="4:4" s="19" customFormat="1" x14ac:dyDescent="0.3">
      <c r="D595" s="86"/>
    </row>
    <row r="596" spans="4:4" s="19" customFormat="1" x14ac:dyDescent="0.3">
      <c r="D596" s="86"/>
    </row>
    <row r="597" spans="4:4" s="19" customFormat="1" x14ac:dyDescent="0.3">
      <c r="D597" s="86"/>
    </row>
    <row r="598" spans="4:4" s="19" customFormat="1" x14ac:dyDescent="0.3">
      <c r="D598" s="86"/>
    </row>
    <row r="599" spans="4:4" s="19" customFormat="1" x14ac:dyDescent="0.3">
      <c r="D599" s="86"/>
    </row>
    <row r="600" spans="4:4" s="19" customFormat="1" x14ac:dyDescent="0.3">
      <c r="D600" s="86"/>
    </row>
    <row r="601" spans="4:4" s="19" customFormat="1" x14ac:dyDescent="0.3">
      <c r="D601" s="86"/>
    </row>
    <row r="602" spans="4:4" s="19" customFormat="1" x14ac:dyDescent="0.3">
      <c r="D602" s="86"/>
    </row>
    <row r="603" spans="4:4" s="19" customFormat="1" x14ac:dyDescent="0.3">
      <c r="D603" s="86"/>
    </row>
    <row r="604" spans="4:4" s="19" customFormat="1" x14ac:dyDescent="0.3">
      <c r="D604" s="86"/>
    </row>
    <row r="605" spans="4:4" s="19" customFormat="1" x14ac:dyDescent="0.3">
      <c r="D605" s="86"/>
    </row>
    <row r="606" spans="4:4" s="19" customFormat="1" x14ac:dyDescent="0.3">
      <c r="D606" s="86"/>
    </row>
    <row r="607" spans="4:4" s="19" customFormat="1" x14ac:dyDescent="0.3">
      <c r="D607" s="86"/>
    </row>
    <row r="608" spans="4:4" s="19" customFormat="1" x14ac:dyDescent="0.3">
      <c r="D608" s="86"/>
    </row>
    <row r="609" spans="4:4" s="19" customFormat="1" x14ac:dyDescent="0.3">
      <c r="D609" s="86"/>
    </row>
    <row r="610" spans="4:4" s="19" customFormat="1" x14ac:dyDescent="0.3">
      <c r="D610" s="86"/>
    </row>
    <row r="611" spans="4:4" s="19" customFormat="1" x14ac:dyDescent="0.3">
      <c r="D611" s="86"/>
    </row>
    <row r="612" spans="4:4" s="19" customFormat="1" x14ac:dyDescent="0.3">
      <c r="D612" s="86"/>
    </row>
    <row r="613" spans="4:4" s="19" customFormat="1" x14ac:dyDescent="0.3">
      <c r="D613" s="86"/>
    </row>
    <row r="614" spans="4:4" s="19" customFormat="1" x14ac:dyDescent="0.3">
      <c r="D614" s="86"/>
    </row>
    <row r="615" spans="4:4" s="19" customFormat="1" x14ac:dyDescent="0.3">
      <c r="D615" s="86"/>
    </row>
    <row r="616" spans="4:4" s="19" customFormat="1" x14ac:dyDescent="0.3">
      <c r="D616" s="86"/>
    </row>
    <row r="617" spans="4:4" s="19" customFormat="1" x14ac:dyDescent="0.3">
      <c r="D617" s="86"/>
    </row>
    <row r="618" spans="4:4" s="19" customFormat="1" x14ac:dyDescent="0.3">
      <c r="D618" s="86"/>
    </row>
    <row r="619" spans="4:4" s="19" customFormat="1" x14ac:dyDescent="0.3">
      <c r="D619" s="86"/>
    </row>
    <row r="620" spans="4:4" s="19" customFormat="1" x14ac:dyDescent="0.3">
      <c r="D620" s="86"/>
    </row>
    <row r="621" spans="4:4" s="19" customFormat="1" x14ac:dyDescent="0.3">
      <c r="D621" s="86"/>
    </row>
    <row r="622" spans="4:4" s="19" customFormat="1" x14ac:dyDescent="0.3">
      <c r="D622" s="86"/>
    </row>
    <row r="623" spans="4:4" s="19" customFormat="1" x14ac:dyDescent="0.3">
      <c r="D623" s="86"/>
    </row>
    <row r="624" spans="4:4" s="19" customFormat="1" x14ac:dyDescent="0.3">
      <c r="D624" s="86"/>
    </row>
    <row r="625" spans="4:10" s="19" customFormat="1" x14ac:dyDescent="0.3">
      <c r="D625" s="86"/>
    </row>
    <row r="626" spans="4:10" s="19" customFormat="1" x14ac:dyDescent="0.3">
      <c r="D626" s="86"/>
    </row>
    <row r="627" spans="4:10" s="19" customFormat="1" x14ac:dyDescent="0.3">
      <c r="D627" s="86"/>
    </row>
    <row r="628" spans="4:10" s="19" customFormat="1" x14ac:dyDescent="0.3">
      <c r="D628" s="86"/>
    </row>
    <row r="629" spans="4:10" s="19" customFormat="1" x14ac:dyDescent="0.3">
      <c r="D629" s="86"/>
    </row>
    <row r="630" spans="4:10" s="19" customFormat="1" x14ac:dyDescent="0.3">
      <c r="D630" s="86"/>
    </row>
    <row r="631" spans="4:10" s="19" customFormat="1" x14ac:dyDescent="0.3">
      <c r="D631" s="86"/>
    </row>
    <row r="632" spans="4:10" s="19" customFormat="1" x14ac:dyDescent="0.3">
      <c r="D632" s="86"/>
      <c r="I632" s="2"/>
      <c r="J632" s="2"/>
    </row>
    <row r="633" spans="4:10" s="19" customFormat="1" x14ac:dyDescent="0.3">
      <c r="D633" s="86"/>
      <c r="I633" s="2"/>
      <c r="J633" s="2"/>
    </row>
    <row r="634" spans="4:10" s="19" customFormat="1" x14ac:dyDescent="0.3">
      <c r="D634" s="86"/>
      <c r="I634" s="2"/>
      <c r="J634" s="2"/>
    </row>
    <row r="635" spans="4:10" s="19" customFormat="1" x14ac:dyDescent="0.3">
      <c r="D635" s="86"/>
      <c r="I635" s="2"/>
      <c r="J635" s="2"/>
    </row>
    <row r="636" spans="4:10" s="19" customFormat="1" x14ac:dyDescent="0.3">
      <c r="D636" s="86"/>
      <c r="I636" s="2"/>
      <c r="J636" s="2"/>
    </row>
    <row r="637" spans="4:10" s="19" customFormat="1" x14ac:dyDescent="0.3">
      <c r="D637" s="86"/>
      <c r="I637" s="2"/>
      <c r="J637" s="2"/>
    </row>
    <row r="638" spans="4:10" s="19" customFormat="1" x14ac:dyDescent="0.3">
      <c r="D638" s="86"/>
      <c r="I638" s="2"/>
      <c r="J638" s="2"/>
    </row>
    <row r="639" spans="4:10" s="19" customFormat="1" x14ac:dyDescent="0.3">
      <c r="D639" s="86"/>
      <c r="I639" s="2"/>
      <c r="J639" s="2"/>
    </row>
    <row r="640" spans="4:10" s="19" customFormat="1" x14ac:dyDescent="0.3">
      <c r="D640" s="86"/>
      <c r="I640" s="2"/>
      <c r="J640" s="2"/>
    </row>
    <row r="641" spans="4:10" s="19" customFormat="1" x14ac:dyDescent="0.3">
      <c r="D641" s="86"/>
      <c r="I641" s="2"/>
      <c r="J641" s="2"/>
    </row>
    <row r="642" spans="4:10" s="19" customFormat="1" x14ac:dyDescent="0.3">
      <c r="D642" s="86"/>
      <c r="I642" s="2"/>
      <c r="J642" s="2"/>
    </row>
    <row r="643" spans="4:10" s="19" customFormat="1" x14ac:dyDescent="0.3">
      <c r="D643" s="86"/>
      <c r="I643" s="2"/>
      <c r="J643" s="2"/>
    </row>
    <row r="644" spans="4:10" s="19" customFormat="1" x14ac:dyDescent="0.3">
      <c r="D644" s="86"/>
      <c r="I644" s="2"/>
      <c r="J644" s="2"/>
    </row>
    <row r="645" spans="4:10" s="19" customFormat="1" x14ac:dyDescent="0.3">
      <c r="D645" s="86"/>
      <c r="I645" s="2"/>
      <c r="J645" s="2"/>
    </row>
    <row r="646" spans="4:10" s="19" customFormat="1" x14ac:dyDescent="0.3">
      <c r="D646" s="86"/>
      <c r="I646" s="2"/>
      <c r="J646" s="2"/>
    </row>
    <row r="647" spans="4:10" s="19" customFormat="1" x14ac:dyDescent="0.3">
      <c r="D647" s="86"/>
      <c r="I647" s="2"/>
      <c r="J647" s="2"/>
    </row>
  </sheetData>
  <mergeCells count="13">
    <mergeCell ref="C1:D1"/>
    <mergeCell ref="A2:D2"/>
    <mergeCell ref="A3:D3"/>
    <mergeCell ref="A4:D4"/>
    <mergeCell ref="A5:B5"/>
    <mergeCell ref="C5:D5"/>
    <mergeCell ref="E10:E11"/>
    <mergeCell ref="A7:D8"/>
    <mergeCell ref="A9:D9"/>
    <mergeCell ref="A10:A11"/>
    <mergeCell ref="B10:B11"/>
    <mergeCell ref="C10:C11"/>
    <mergeCell ref="D10:D11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sqref="A1:D17"/>
    </sheetView>
  </sheetViews>
  <sheetFormatPr defaultRowHeight="16.5" x14ac:dyDescent="0.3"/>
  <cols>
    <col min="1" max="1" width="26.28515625" style="2" customWidth="1"/>
    <col min="2" max="2" width="48.85546875" style="2" customWidth="1"/>
    <col min="3" max="3" width="16.285156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 x14ac:dyDescent="0.3">
      <c r="A1" s="189" t="s">
        <v>364</v>
      </c>
      <c r="B1" s="189"/>
      <c r="C1" s="189"/>
    </row>
    <row r="2" spans="1:5" x14ac:dyDescent="0.3">
      <c r="A2" s="189" t="s">
        <v>9</v>
      </c>
      <c r="B2" s="189"/>
      <c r="C2" s="189"/>
    </row>
    <row r="3" spans="1:5" x14ac:dyDescent="0.3">
      <c r="A3" s="189" t="s">
        <v>12</v>
      </c>
      <c r="B3" s="189"/>
      <c r="C3" s="189"/>
    </row>
    <row r="4" spans="1:5" x14ac:dyDescent="0.3">
      <c r="A4" s="189" t="s">
        <v>272</v>
      </c>
      <c r="B4" s="189"/>
      <c r="C4" s="189"/>
    </row>
    <row r="5" spans="1:5" x14ac:dyDescent="0.3">
      <c r="A5" s="177" t="s">
        <v>93</v>
      </c>
      <c r="B5" s="189" t="s">
        <v>350</v>
      </c>
      <c r="C5" s="189"/>
      <c r="D5" s="140"/>
    </row>
    <row r="6" spans="1:5" x14ac:dyDescent="0.3">
      <c r="C6" s="189"/>
      <c r="D6" s="189"/>
    </row>
    <row r="7" spans="1:5" x14ac:dyDescent="0.3">
      <c r="A7" s="186" t="s">
        <v>351</v>
      </c>
      <c r="B7" s="186"/>
      <c r="C7" s="186"/>
    </row>
    <row r="8" spans="1:5" x14ac:dyDescent="0.3">
      <c r="A8" s="186" t="s">
        <v>352</v>
      </c>
      <c r="B8" s="186"/>
      <c r="C8" s="186"/>
    </row>
    <row r="9" spans="1:5" x14ac:dyDescent="0.3">
      <c r="A9" s="186" t="s">
        <v>353</v>
      </c>
      <c r="B9" s="186"/>
      <c r="C9" s="186"/>
    </row>
    <row r="11" spans="1:5" ht="45" customHeight="1" x14ac:dyDescent="0.3">
      <c r="A11" s="1" t="s">
        <v>1</v>
      </c>
      <c r="B11" s="1" t="s">
        <v>354</v>
      </c>
      <c r="C11" s="144" t="s">
        <v>355</v>
      </c>
      <c r="D11" s="145"/>
      <c r="E11" s="145"/>
    </row>
    <row r="12" spans="1:5" ht="33" x14ac:dyDescent="0.3">
      <c r="A12" s="178" t="s">
        <v>356</v>
      </c>
      <c r="B12" s="179" t="s">
        <v>357</v>
      </c>
      <c r="C12" s="78">
        <f>C14-C13</f>
        <v>2354666.6599999964</v>
      </c>
      <c r="D12" s="79"/>
      <c r="E12" s="79"/>
    </row>
    <row r="13" spans="1:5" ht="35.25" customHeight="1" x14ac:dyDescent="0.3">
      <c r="A13" s="152" t="s">
        <v>358</v>
      </c>
      <c r="B13" s="167" t="s">
        <v>359</v>
      </c>
      <c r="C13" s="180">
        <f>'дох 19'!C44</f>
        <v>51408763.719999999</v>
      </c>
      <c r="D13" s="181"/>
      <c r="E13" s="181"/>
    </row>
    <row r="14" spans="1:5" ht="32.25" customHeight="1" x14ac:dyDescent="0.3">
      <c r="A14" s="152" t="s">
        <v>360</v>
      </c>
      <c r="B14" s="167" t="s">
        <v>361</v>
      </c>
      <c r="C14" s="180">
        <f>'по разд 19'!C43</f>
        <v>53763430.379999995</v>
      </c>
      <c r="D14" s="181"/>
      <c r="E14" s="181"/>
    </row>
    <row r="15" spans="1:5" ht="18" customHeight="1" x14ac:dyDescent="0.3">
      <c r="A15" s="182"/>
      <c r="B15" s="183" t="s">
        <v>362</v>
      </c>
      <c r="C15" s="184">
        <f>C12</f>
        <v>2354666.6599999964</v>
      </c>
      <c r="D15" s="185"/>
      <c r="E15" s="185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дох 19</vt:lpstr>
      <vt:lpstr>по разд 19</vt:lpstr>
      <vt:lpstr>5</vt:lpstr>
      <vt:lpstr>по виду расх 19</vt:lpstr>
      <vt:lpstr>источники</vt:lpstr>
      <vt:lpstr>'по виду расх 19'!Заголовки_для_печати</vt:lpstr>
      <vt:lpstr>'по виду расх 19'!Область_печати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2019-10-15T12:29:38Z</cp:lastPrinted>
  <dcterms:created xsi:type="dcterms:W3CDTF">2004-12-15T11:07:42Z</dcterms:created>
  <dcterms:modified xsi:type="dcterms:W3CDTF">2019-11-15T06:48:37Z</dcterms:modified>
</cp:coreProperties>
</file>