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activeTab="5"/>
  </bookViews>
  <sheets>
    <sheet name="доходы" sheetId="1" r:id="rId1"/>
    <sheet name="расходы" sheetId="2" r:id="rId2"/>
    <sheet name="исп.расходов" sheetId="3" r:id="rId3"/>
    <sheet name="источники" sheetId="4" r:id="rId4"/>
    <sheet name="трансферты" sheetId="5" r:id="rId5"/>
    <sheet name="расходы по цел.ст." sheetId="6" r:id="rId6"/>
  </sheets>
  <calcPr calcId="145621"/>
</workbook>
</file>

<file path=xl/calcChain.xml><?xml version="1.0" encoding="utf-8"?>
<calcChain xmlns="http://schemas.openxmlformats.org/spreadsheetml/2006/main">
  <c r="G83" i="6" l="1"/>
  <c r="G44" i="6"/>
  <c r="G87" i="6"/>
  <c r="G72" i="6"/>
  <c r="G42" i="6"/>
  <c r="G18" i="2"/>
  <c r="G30" i="2"/>
  <c r="G38" i="2"/>
  <c r="G39" i="2"/>
  <c r="G64" i="2"/>
  <c r="G77" i="2"/>
  <c r="G84" i="2"/>
  <c r="G55" i="2"/>
  <c r="G54" i="2" s="1"/>
  <c r="C36" i="1"/>
  <c r="G84" i="6" l="1"/>
  <c r="G112" i="6"/>
  <c r="G81" i="6"/>
  <c r="G70" i="6" l="1"/>
  <c r="G69" i="6" s="1"/>
  <c r="G67" i="6"/>
  <c r="G34" i="6"/>
  <c r="G18" i="6"/>
  <c r="C18" i="5"/>
  <c r="C33" i="1"/>
  <c r="C21" i="3"/>
  <c r="C34" i="3"/>
  <c r="G71" i="2"/>
  <c r="G74" i="2"/>
  <c r="G82" i="2"/>
  <c r="G81" i="2" s="1"/>
  <c r="G100" i="6" l="1"/>
  <c r="G96" i="6"/>
  <c r="G77" i="6"/>
  <c r="G76" i="6" s="1"/>
  <c r="G75" i="6" s="1"/>
  <c r="G74" i="6" s="1"/>
  <c r="G79" i="6" l="1"/>
  <c r="C24" i="3"/>
  <c r="C13" i="3"/>
  <c r="C19" i="3"/>
  <c r="G98" i="2"/>
  <c r="G97" i="2" s="1"/>
  <c r="G72" i="2"/>
  <c r="G51" i="2"/>
  <c r="G50" i="2" s="1"/>
  <c r="G49" i="2" s="1"/>
  <c r="G47" i="2"/>
  <c r="G46" i="2" s="1"/>
  <c r="G41" i="6" l="1"/>
  <c r="C14" i="4" l="1"/>
  <c r="C13" i="4" s="1"/>
  <c r="C12" i="4" s="1"/>
  <c r="C36" i="3"/>
  <c r="C32" i="3"/>
  <c r="C30" i="3"/>
  <c r="C27" i="3"/>
  <c r="C38" i="3" l="1"/>
  <c r="G120" i="2"/>
  <c r="G122" i="2"/>
  <c r="G108" i="2"/>
  <c r="G110" i="2"/>
  <c r="G112" i="2"/>
  <c r="G114" i="2"/>
  <c r="G102" i="2"/>
  <c r="G104" i="2"/>
  <c r="G86" i="2"/>
  <c r="G85" i="2" s="1"/>
  <c r="G89" i="2"/>
  <c r="G88" i="2" s="1"/>
  <c r="G92" i="2"/>
  <c r="G91" i="2" s="1"/>
  <c r="G95" i="2"/>
  <c r="G94" i="2" s="1"/>
  <c r="G79" i="2"/>
  <c r="G78" i="2" s="1"/>
  <c r="G66" i="2"/>
  <c r="G65" i="2" s="1"/>
  <c r="G69" i="2"/>
  <c r="G68" i="2" s="1"/>
  <c r="G60" i="2"/>
  <c r="G59" i="2" s="1"/>
  <c r="G58" i="2" s="1"/>
  <c r="G57" i="2" s="1"/>
  <c r="G34" i="2"/>
  <c r="G36" i="2"/>
  <c r="G41" i="2"/>
  <c r="G40" i="2" s="1"/>
  <c r="G44" i="2"/>
  <c r="G43" i="2" s="1"/>
  <c r="G23" i="2"/>
  <c r="G22" i="2" s="1"/>
  <c r="G27" i="2"/>
  <c r="G26" i="2" s="1"/>
  <c r="G29" i="2"/>
  <c r="G20" i="2"/>
  <c r="G19" i="2" s="1"/>
  <c r="C13" i="1"/>
  <c r="C31" i="1"/>
  <c r="G119" i="2" l="1"/>
  <c r="G116" i="2"/>
  <c r="G63" i="2"/>
  <c r="G33" i="2"/>
  <c r="G118" i="2"/>
  <c r="G101" i="2"/>
  <c r="G100" i="2" s="1"/>
  <c r="G107" i="2"/>
  <c r="G106" i="2" s="1"/>
  <c r="G110" i="6"/>
  <c r="G108" i="6"/>
  <c r="G106" i="6"/>
  <c r="G104" i="6"/>
  <c r="G102" i="6"/>
  <c r="G98" i="6"/>
  <c r="G92" i="6"/>
  <c r="G90" i="6"/>
  <c r="G66" i="6"/>
  <c r="G64" i="6"/>
  <c r="G63" i="6" s="1"/>
  <c r="G61" i="6"/>
  <c r="G60" i="6" s="1"/>
  <c r="G56" i="6"/>
  <c r="G54" i="6" s="1"/>
  <c r="G51" i="6"/>
  <c r="G49" i="6"/>
  <c r="G39" i="6"/>
  <c r="G37" i="6" s="1"/>
  <c r="G32" i="6"/>
  <c r="G30" i="6" s="1"/>
  <c r="G27" i="6"/>
  <c r="G22" i="6"/>
  <c r="G21" i="6" s="1"/>
  <c r="G16" i="6"/>
  <c r="G14" i="6"/>
  <c r="G13" i="6" s="1"/>
  <c r="G59" i="6" l="1"/>
  <c r="G26" i="6"/>
  <c r="G25" i="6"/>
  <c r="G24" i="6" s="1"/>
  <c r="G76" i="2"/>
  <c r="G29" i="6"/>
  <c r="G31" i="6"/>
  <c r="G55" i="6"/>
  <c r="G53" i="6"/>
  <c r="G38" i="6"/>
  <c r="G36" i="6"/>
  <c r="G48" i="6"/>
  <c r="G47" i="6" s="1"/>
  <c r="G17" i="6"/>
  <c r="G15" i="2"/>
  <c r="G14" i="2" s="1"/>
  <c r="G12" i="2" s="1"/>
  <c r="G58" i="6"/>
  <c r="G12" i="6"/>
  <c r="G20" i="6"/>
  <c r="G11" i="2" l="1"/>
  <c r="C18" i="4" s="1"/>
  <c r="G46" i="6"/>
  <c r="G11" i="6"/>
  <c r="G13" i="2"/>
  <c r="C8" i="1"/>
  <c r="G114" i="6" l="1"/>
  <c r="C17" i="4"/>
  <c r="C16" i="4" s="1"/>
  <c r="C19" i="4" s="1"/>
</calcChain>
</file>

<file path=xl/sharedStrings.xml><?xml version="1.0" encoding="utf-8"?>
<sst xmlns="http://schemas.openxmlformats.org/spreadsheetml/2006/main" count="1004" uniqueCount="331">
  <si>
    <t>Код</t>
  </si>
  <si>
    <t>Наименование</t>
  </si>
  <si>
    <t>Федеральное казначейство</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</si>
  <si>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</si>
  <si>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</si>
  <si>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Приложение № 1 </t>
  </si>
  <si>
    <t>от                       №</t>
  </si>
  <si>
    <t>Исполнено (руб.)</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</si>
  <si>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</si>
  <si>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</si>
  <si>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Федеральная налоговая служба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</si>
  <si>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</si>
  <si>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</si>
  <si>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</si>
  <si>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</si>
  <si>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</si>
  <si>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</si>
  <si>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</si>
  <si>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организаций, обладающих земельным участком,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</si>
  <si>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(суммы денежных взысканий (штрафов) по соответствующему платежу согласно законодательству Российской Федерации)</t>
  </si>
  <si>
    <t>Земельный налог с физических лиц,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</si>
  <si>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физических лиц, обладающих земельным участком, расположенным в границах сельских поселений (пени по соответствующему платежу)</t>
  </si>
  <si>
    <t>Управление финансов администрации Борисоглебского муниципального района</t>
  </si>
  <si>
    <t>Дотации бюджетам сельских поселений на выравнивание бюджетной обеспеченности</t>
  </si>
  <si>
    <t>Администрация Борисоглебского СП</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</si>
  <si>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</si>
  <si>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ИТОГО</t>
  </si>
  <si>
    <t>Приложение 6</t>
  </si>
  <si>
    <t>от _______________ № ____</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</si>
  <si>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</si>
  <si>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</si>
  <si>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</si>
  <si>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</si>
  <si>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Межбюджетные трансферты</t>
  </si>
  <si>
    <t>Муниципальная целевая программа "Развитие библиотечного дела на территории Борисоглебского сельского поселения"</t>
  </si>
  <si>
    <t>Пополнение, обеспечение сохранности библиотечного фонда</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</si>
  <si>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</si>
  <si>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</si>
  <si>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</si>
  <si>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</si>
  <si>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</si>
  <si>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</si>
  <si>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Совершенствование организации физкультурно-спортивной деятельности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</si>
  <si>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</si>
  <si>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</si>
  <si>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</si>
  <si>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Капитальный ремонт  многоквартирных домов и ремонт общего имущества,находящихся в муниципальной собственности</t>
  </si>
  <si>
    <t>Осуществление мероприятий по капитальному ремонту многоквартирных домов за счет средств бюджета Борисоглебского сельского поселения в части жилых  помещений, находящихся в муниципальной собственности</t>
  </si>
  <si>
    <t>Закупка товаров, работ и услуг для государственных (муниципальных) нужд</t>
  </si>
  <si>
    <t>Муниципальная программа "Развитие местного самоуправления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</si>
  <si>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</si>
  <si>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Реализация мероприятий в рамках программы развития муниципальной службы</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</si>
  <si>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</si>
  <si>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</si>
  <si>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</si>
  <si>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</si>
  <si>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Обеспечение мер по сохранности автомобильных дорог общего пользования Борисоглебского сельского поселения, а также мостовых и иных конструкций на них</t>
  </si>
  <si>
    <t>Осуществление дорожной деятельности в отношении автомобильных дорог местного значения вне границ населённых пунктов в границах поселения</t>
  </si>
  <si>
    <t>Капитальный ремонт, ремонт и содержание автомобильных дорог Борисоглебского сельского поселения за счет средств  бюджета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</si>
  <si>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</si>
  <si>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</si>
  <si>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Разработка и реализация мероприятий, направленных на соблюдение правил пожарной безопасности населением</t>
  </si>
  <si>
    <t>Организация и осуществление мероприятий по пожарной безопасности Борисоглебского сельского поселения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</si>
  <si>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</si>
  <si>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</si>
  <si>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Организация взаимодействия между предприятиями, организациями и учреждениями при решении вопросов благоустройства поселения</t>
  </si>
  <si>
    <t xml:space="preserve"> Мероприятия по благоустройству территории Борисоглебского сельского поселения</t>
  </si>
  <si>
    <t>Содержание, текущий ремонт объектов благоустройства</t>
  </si>
  <si>
    <t>Расходы на озеленение территории Борисоглебского сельского поселения</t>
  </si>
  <si>
    <t>Мероприятия по благоустройству территории Борисоглебского сельского поселения</t>
  </si>
  <si>
    <t>Оздоровление санитарной экологической обстановки в поселении и на свободных территориях, ликвидация стихийных навалов мусора;</t>
  </si>
  <si>
    <t>Обеспечение функции уличного освещения в поселении</t>
  </si>
  <si>
    <t>Расходы на уличное освещение территории Борисоглебского сельского поселения</t>
  </si>
  <si>
    <t>Непрограммные расходы</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</si>
  <si>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</si>
  <si>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</si>
  <si>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муниципального образования</t>
  </si>
  <si>
    <t>Центральный аппарат</t>
  </si>
  <si>
    <t>Иные бюджетные ассигнования</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</si>
  <si>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</si>
  <si>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</si>
  <si>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</si>
  <si>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</si>
  <si>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</si>
  <si>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</si>
  <si>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ИТОГО:</t>
  </si>
  <si>
    <t>код</t>
  </si>
  <si>
    <t>рз</t>
  </si>
  <si>
    <t>08</t>
  </si>
  <si>
    <t>07</t>
  </si>
  <si>
    <t>11</t>
  </si>
  <si>
    <t>05</t>
  </si>
  <si>
    <t>01</t>
  </si>
  <si>
    <t>10</t>
  </si>
  <si>
    <t>04</t>
  </si>
  <si>
    <t>03</t>
  </si>
  <si>
    <t>13</t>
  </si>
  <si>
    <t>пр</t>
  </si>
  <si>
    <t>00</t>
  </si>
  <si>
    <t>02</t>
  </si>
  <si>
    <t>09</t>
  </si>
  <si>
    <t>Код                целевой классификации</t>
  </si>
  <si>
    <t>01.0.00.00000</t>
  </si>
  <si>
    <t>01.1.00.00000</t>
  </si>
  <si>
    <t>01.1.03.00000</t>
  </si>
  <si>
    <t>01.1.03.65010</t>
  </si>
  <si>
    <t xml:space="preserve"> 01.2.00.00000</t>
  </si>
  <si>
    <t>01.2.04.00000</t>
  </si>
  <si>
    <t>01.2.04.65030</t>
  </si>
  <si>
    <t>01.3.00.00000</t>
  </si>
  <si>
    <t>01.3.01.00000</t>
  </si>
  <si>
    <t>01.3.01.65050</t>
  </si>
  <si>
    <t>02.0.00.00000</t>
  </si>
  <si>
    <t>02.1.00.00000</t>
  </si>
  <si>
    <t>02.1.03.00000</t>
  </si>
  <si>
    <t>02.1.03.65070</t>
  </si>
  <si>
    <t>03.0.00.00000</t>
  </si>
  <si>
    <t>03.3.00.00000</t>
  </si>
  <si>
    <t>03.3.01.00000</t>
  </si>
  <si>
    <t>03.3.01.65210</t>
  </si>
  <si>
    <t>04.0.00.00000</t>
  </si>
  <si>
    <t>04.1.00.00000</t>
  </si>
  <si>
    <t>05.0.00.00000</t>
  </si>
  <si>
    <t>05.1.00.00000</t>
  </si>
  <si>
    <t>06.0.00.00000</t>
  </si>
  <si>
    <t>06.1.00.00000</t>
  </si>
  <si>
    <t>06.1.01.00000</t>
  </si>
  <si>
    <t>06.1.01.20290</t>
  </si>
  <si>
    <t>06.1.01.65300</t>
  </si>
  <si>
    <t>08.0.00.00000</t>
  </si>
  <si>
    <t>08.1.00.00000</t>
  </si>
  <si>
    <t>08.1.01.00000</t>
  </si>
  <si>
    <t>08.1.01.65350</t>
  </si>
  <si>
    <t>09.0.00.00000</t>
  </si>
  <si>
    <t>09.1.00.00000</t>
  </si>
  <si>
    <t>09.1.01.00000</t>
  </si>
  <si>
    <t>09.1.01.65410</t>
  </si>
  <si>
    <t>09.1.03.65390</t>
  </si>
  <si>
    <t>09.1.04.00000</t>
  </si>
  <si>
    <t>09.1.04.65410</t>
  </si>
  <si>
    <t>09.1.05.00000</t>
  </si>
  <si>
    <t>09.1.05.65380</t>
  </si>
  <si>
    <t>20.0.00.20500</t>
  </si>
  <si>
    <t>20.0.00.85010</t>
  </si>
  <si>
    <t>20.0.00.85020</t>
  </si>
  <si>
    <t>20.0.00.85070</t>
  </si>
  <si>
    <t>20.0.00.85110</t>
  </si>
  <si>
    <t>20.0.00.85130</t>
  </si>
  <si>
    <t>20.0.00.85140</t>
  </si>
  <si>
    <t>20.0.00.85150</t>
  </si>
  <si>
    <t>20.0.00.85160</t>
  </si>
  <si>
    <t>Вид расходов</t>
  </si>
  <si>
    <t>Исполнено      (руб.)</t>
  </si>
  <si>
    <t>Приложение 2</t>
  </si>
  <si>
    <t>Администрация Борисоглебского сельского поселения</t>
  </si>
  <si>
    <t>Общегосударственные вопросы</t>
  </si>
  <si>
    <t>Функционирование высшего должностного лица субъекта Российской Федерации и муниципального образования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</si>
  <si>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</si>
  <si>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</si>
  <si>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Фонд оплаты труда государственных (муниципальных) органов и взносы по обязательному социальному страхованию</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</si>
  <si>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</si>
  <si>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</si>
  <si>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Иные закупки товаров, работ и услуг для обеспечения государственных (муниципальных) нужд</t>
  </si>
  <si>
    <t>Прочая закупка товаров, работ и услуг для обеспечения государственных (муниципальных) нужд</t>
  </si>
  <si>
    <t>Уплата налогов, сборов и иных платежей</t>
  </si>
  <si>
    <t>Уплата налога на имущество организаций и земельного налога</t>
  </si>
  <si>
    <t>Уплата прочих налогов, сборов</t>
  </si>
  <si>
    <t>Уплата иных платежей</t>
  </si>
  <si>
    <t>Иные межбюджетные трансферты</t>
  </si>
  <si>
    <t>Другие общегосударственные вопросы</t>
  </si>
  <si>
    <t>04.1.04.65220</t>
  </si>
  <si>
    <t>Национальная безопасность и правоохранительная деятельность</t>
  </si>
  <si>
    <t>Обеспечение пожарной безопасности</t>
  </si>
  <si>
    <t>Национальная экономика</t>
  </si>
  <si>
    <t>Дорожное хозяйство (дорожные фонды)</t>
  </si>
  <si>
    <t>Жилищно-коммунальное хозяйство</t>
  </si>
  <si>
    <t>Жилищное хозяйство</t>
  </si>
  <si>
    <t>Благоустройство</t>
  </si>
  <si>
    <t>Образование</t>
  </si>
  <si>
    <t>Молодежная политика и оздоровление детей</t>
  </si>
  <si>
    <t>20.0.00.28160</t>
  </si>
  <si>
    <t>КУЛЬТУРА, КИНЕМАТОГРАФИЯ</t>
  </si>
  <si>
    <t>Культура</t>
  </si>
  <si>
    <t>Социальная политика</t>
  </si>
  <si>
    <t>Физическая культура и спорт</t>
  </si>
  <si>
    <t>Социальное обеспечение населения</t>
  </si>
  <si>
    <t>Массовый спорт</t>
  </si>
  <si>
    <t>10302230010000100</t>
  </si>
  <si>
    <t>10302240010000110</t>
  </si>
  <si>
    <t>10302250010000110</t>
  </si>
  <si>
    <t>10302260010000110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</si>
  <si>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</si>
  <si>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10102010011000110</t>
  </si>
  <si>
    <t>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</si>
  <si>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</si>
  <si>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</si>
  <si>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10102010013000110</t>
  </si>
  <si>
    <t>10102020011000110</t>
  </si>
  <si>
    <t>10102020012100110</t>
  </si>
  <si>
    <t>10102030011000110</t>
  </si>
  <si>
    <t>10503010011000110</t>
  </si>
  <si>
    <t>10601030101000110</t>
  </si>
  <si>
    <t>10601030102100110</t>
  </si>
  <si>
    <t>10606033101000110</t>
  </si>
  <si>
    <t>10606033102100110</t>
  </si>
  <si>
    <t>10606033103000110</t>
  </si>
  <si>
    <t>10606043101000110</t>
  </si>
  <si>
    <t>10606043102100110</t>
  </si>
  <si>
    <t>Борисоглебского сельского поселения</t>
  </si>
  <si>
    <t xml:space="preserve">от                г. №  </t>
  </si>
  <si>
    <t>0100</t>
  </si>
  <si>
    <t>0102</t>
  </si>
  <si>
    <t>0104</t>
  </si>
  <si>
    <t>0113</t>
  </si>
  <si>
    <t>0300</t>
  </si>
  <si>
    <t>0310</t>
  </si>
  <si>
    <t>0400</t>
  </si>
  <si>
    <t>0409</t>
  </si>
  <si>
    <t>0500</t>
  </si>
  <si>
    <t>0501</t>
  </si>
  <si>
    <t>0503</t>
  </si>
  <si>
    <t>0700</t>
  </si>
  <si>
    <t>0707</t>
  </si>
  <si>
    <t>0800</t>
  </si>
  <si>
    <t>Культура и кинематография</t>
  </si>
  <si>
    <t>0801</t>
  </si>
  <si>
    <t>1000</t>
  </si>
  <si>
    <t>1003</t>
  </si>
  <si>
    <t>1100</t>
  </si>
  <si>
    <t>1102</t>
  </si>
  <si>
    <t>Приложение 3</t>
  </si>
  <si>
    <t xml:space="preserve">Исполнение расходов бюджета Борисоглебского сельского поселения </t>
  </si>
  <si>
    <t>расходов бюджетов Российской Федерации</t>
  </si>
  <si>
    <t xml:space="preserve">от                       г. № </t>
  </si>
  <si>
    <t>Источники</t>
  </si>
  <si>
    <t>внутреннего финансирования дефицита бюджета</t>
  </si>
  <si>
    <t>НАИМЕНОВАНИЕ</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</si>
  <si>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</si>
  <si>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</si>
  <si>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</si>
  <si>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</si>
  <si>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</si>
  <si>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</si>
  <si>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ИТОГО источников внутреннего финансирования</t>
  </si>
  <si>
    <t>Приложение 4</t>
  </si>
  <si>
    <t>Бюджетные кредиты от других бюджетов бюджетной системы Российской Федерации</t>
  </si>
  <si>
    <t>Бюджетные кредиты от других бюджетов бюджетной системы Российской Федерации в валюте Российской Федерации</t>
  </si>
  <si>
    <t>850 01 03 01 00 00 0000 000</t>
  </si>
  <si>
    <t>Погашение бюджетных кредитов, полученных от других бюджетов бюджетной системы Российской Федерации в валюте Российской Федерации</t>
  </si>
  <si>
    <t>850 01 03 01 00 00 0000 800</t>
  </si>
  <si>
    <t>Погашение бюджетами сельских поселений кредитов от других бюджетов бюджетной системы Российской Федерации в валюте Российской Федерации</t>
  </si>
  <si>
    <t>850 01 03 01 00 10 4620 810</t>
  </si>
  <si>
    <t xml:space="preserve">от                                г. №   </t>
  </si>
  <si>
    <t>№ п/п</t>
  </si>
  <si>
    <t>Наименование трансферта</t>
  </si>
  <si>
    <t>Итого</t>
  </si>
  <si>
    <t>Приложение 5</t>
  </si>
  <si>
    <t>Исполнение иных межбюджетных трансфертов районному бюджету</t>
  </si>
  <si>
    <t>Исполнено           (руб.)</t>
  </si>
  <si>
    <t>850 0103 00 00 00 0000 000</t>
  </si>
  <si>
    <t>04.1.05.65220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</si>
  <si>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</si>
  <si>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</si>
  <si>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04.1.05.00000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</si>
  <si>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</si>
  <si>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20.0.00.0000</t>
  </si>
  <si>
    <t>09.1.03.00000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</si>
  <si>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</si>
  <si>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</si>
  <si>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</si>
  <si>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10503010012100110</t>
  </si>
  <si>
    <t>Единый сельскохозяйственный налог (пени по соответствующему платежу)</t>
  </si>
  <si>
    <t>Субвенции бюджетам сельских поселений на осуществление первичного воинского учета на территориях, где отсутствуют военные комиссариаты</t>
  </si>
  <si>
    <t>20.0.00.85050</t>
  </si>
  <si>
    <t>06</t>
  </si>
  <si>
    <t>Обеспечение деятельности финансовых, налоговых и таможенных органов и органов финансового (финансово-бюджетного) надзора</t>
  </si>
  <si>
    <t>Резервные фонды</t>
  </si>
  <si>
    <t>20.0.00.85100</t>
  </si>
  <si>
    <t>Мобилизационная и вневойсковая подготовка</t>
  </si>
  <si>
    <t>20.0.00.51180</t>
  </si>
  <si>
    <t>12</t>
  </si>
  <si>
    <t>Другие вопросы в области национальной экономики</t>
  </si>
  <si>
    <t>12.1.01.65460</t>
  </si>
  <si>
    <t>0106</t>
  </si>
  <si>
    <t>0111</t>
  </si>
  <si>
    <t>0200</t>
  </si>
  <si>
    <t>0203</t>
  </si>
  <si>
    <t>Национальна оборона</t>
  </si>
  <si>
    <t>0412</t>
  </si>
  <si>
    <t>В сфере осуществления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</si>
  <si>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</si>
  <si>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12.0.00.00000</t>
  </si>
  <si>
    <t>Муниципальная программа "Развитие бытового обслуживания населения на территории Борисоглебского сельского поселения"</t>
  </si>
  <si>
    <t>12.1.01.00000</t>
  </si>
  <si>
    <t>12.1.00.00000</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</si>
  <si>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</si>
  <si>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</si>
  <si>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</si>
  <si>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</si>
  <si>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</si>
  <si>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</si>
  <si>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Мероприятия по управлению, распоряжению имуществом, находящимся в муниципальной собственности</t>
  </si>
  <si>
    <t>Осуществление первичного воинского учета на территориях, где отсутствуют военные комиссариаты</t>
  </si>
  <si>
    <t xml:space="preserve"> Борисоглебского сельского посления</t>
  </si>
  <si>
    <t>Борисоглебского сельского посления</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</si>
  <si>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</si>
  <si>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</si>
  <si>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14</t>
  </si>
  <si>
    <t>20.0.00.85190</t>
  </si>
  <si>
    <t>Другие вопросы в области национальной безопасности и правоохранительной деятельности</t>
  </si>
  <si>
    <t>0314</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</si>
  <si>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</si>
  <si>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14.0.00.00000</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</si>
  <si>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</si>
  <si>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14.1.00.00000</t>
  </si>
  <si>
    <t>Резервные фонды исполнительных органов местных администраций</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</si>
  <si>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</si>
  <si>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20215001100000150</t>
  </si>
  <si>
    <t>Расходы бюджета Борисоглебского сельского поселения по водомственной структуре                                                  расходов за 1 квартал 2019 года</t>
  </si>
  <si>
    <t>Исполнение доходов бюджета Борисоглебского сельского поселения за               1 квартал  2019 года по кодам классификации доходов бюджета</t>
  </si>
  <si>
    <t>за 1 квартал 2019  год по разделам и подразделам классификации</t>
  </si>
  <si>
    <t>Борисоглебского сельского поселения за 1 квартал 2019 года</t>
  </si>
  <si>
    <t xml:space="preserve">за 1 квартал  2019 года по бюджету Борисоглебского сельского поселения </t>
  </si>
  <si>
    <t>2024001410000150</t>
  </si>
  <si>
    <t>20235118100000150</t>
  </si>
  <si>
    <t>План (руб.) 2019 г.</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</si>
  <si>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за 1 квартал 2019 года</t>
  </si>
  <si>
    <t>к Постановлению Администрации Борисоглебского сельского поселения</t>
  </si>
  <si>
    <t xml:space="preserve">к Постановлению Администрации </t>
  </si>
  <si>
    <t>к Постановлению Администрации</t>
  </si>
  <si>
    <t xml:space="preserve">к Постановлению Администрации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</si>
</sst>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scheme val="minor"/>
    </font>
    <font>
      <sz val="8"/>
      <color theme="1"/>
      <name val="Times New Roman"/>
      <family val="1"/>
      <charset val="204"/>
    </font>
    <font>
      <b/>
      <sz val="11"/>
      <color theme="1"/>
      <name val="Times New Roman"/>
      <family val="1"/>
      <charset val="204"/>
    </font>
    <font>
      <sz val="10"/>
      <name val="Arial"/>
      <family val="2"/>
      <charset val="204"/>
    </font>
    <font>
      <sz val="8"/>
      <name val="Times New Roman"/>
      <family val="1"/>
      <charset val="204"/>
    </font>
    <font>
      <sz val="8"/>
      <color theme="1"/>
      <name val="Arial"/>
      <family val="2"/>
      <charset val="204"/>
    </font>
    <font>
      <b/>
      <sz val="8"/>
      <color theme="1"/>
      <name val="Times New Roman"/>
      <family val="1"/>
      <charset val="204"/>
    </font>
    <font>
      <i/>
      <sz val="8"/>
      <color theme="1"/>
      <name val="Times New Roman"/>
      <family val="1"/>
      <charset val="204"/>
    </font>
    <font>
      <b/>
      <sz val="8"/>
      <name val="Times New Roman"/>
      <family val="1"/>
      <charset val="204"/>
    </font>
    <font>
      <i/>
      <sz val="8"/>
      <name val="Times New Roman"/>
      <family val="1"/>
      <charset val="204"/>
    </font>
    <font>
      <sz val="8"/>
      <color theme="1"/>
      <name val="Calibri"/>
      <family val="2"/>
      <charset val="204"/>
      <scheme val="minor"/>
    </font>
    <font>
      <sz val="8"/>
      <color theme="1"/>
      <name val="Calibri"/>
      <family val="2"/>
      <scheme val="minor"/>
    </font>
    <font>
      <b/>
      <i/>
      <sz val="8"/>
      <color theme="1"/>
      <name val="Times New Roman"/>
      <family val="1"/>
      <charset val="204"/>
    </font>
    <font>
      <sz val="11"/>
      <color indexed="8"/>
      <name val="Times New Roman"/>
      <family val="1"/>
      <charset val="204"/>
    </font>
    <font>
      <sz val="11"/>
      <name val="Times New Roman"/>
      <family val="1"/>
      <charset val="204"/>
    </font>
    <font>
      <b/>
      <sz val="11"/>
      <name val="Times New Roman"/>
      <family val="1"/>
      <charset val="204"/>
    </font>
    <font>
      <i/>
      <sz val="11"/>
      <name val="Times New Roman"/>
      <family val="1"/>
      <charset val="204"/>
    </font>
    <font>
      <sz val="10"/>
      <name val="Arial Cyr"/>
      <charset val="204"/>
    </font>
    <font>
      <b/>
      <sz val="10"/>
      <name val="Times New Roman"/>
      <family val="1"/>
      <charset val="204"/>
    </font>
    <font>
      <sz val="10"/>
      <color theme="1"/>
      <name val="Times New Roman"/>
      <family val="1"/>
      <charset val="204"/>
    </font>
    <font>
      <sz val="10"/>
      <name val="Times New Roman"/>
      <family val="1"/>
      <charset val="204"/>
    </font>
    <font>
      <b/>
      <sz val="10"/>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7" fillId="0" borderId="0"/>
    <xf numFmtId="0" fontId="21" fillId="0" borderId="0"/>
  </cellStyleXfs>
  <cellXfs count="167">
    <xf numFmtId="0" fontId="0" fillId="0" borderId="0" xfId="0"/>
    <xf numFmtId="0" fontId="2" fillId="0" borderId="0" xfId="0" applyFont="1"/>
    <xf numFmtId="0" fontId="3" fillId="0" borderId="1" xfId="0" applyFont="1" applyBorder="1"/>
    <xf numFmtId="0" fontId="1" fillId="0" borderId="1" xfId="0" applyFont="1" applyBorder="1" applyAlignment="1">
      <alignment wrapText="1"/>
    </xf>
    <xf numFmtId="0" fontId="5" fillId="0" borderId="0" xfId="0" applyFont="1"/>
    <xf numFmtId="0" fontId="3" fillId="0" borderId="1" xfId="0" applyFont="1" applyBorder="1" applyAlignment="1">
      <alignment wrapText="1"/>
    </xf>
    <xf numFmtId="0" fontId="6" fillId="0" borderId="1" xfId="0" applyFont="1" applyBorder="1" applyAlignment="1">
      <alignment wrapText="1"/>
    </xf>
    <xf numFmtId="0" fontId="9" fillId="0" borderId="0" xfId="0" applyFont="1"/>
    <xf numFmtId="0" fontId="10" fillId="0" borderId="1" xfId="0" applyFont="1" applyBorder="1" applyAlignment="1">
      <alignment horizontal="center" vertical="center"/>
    </xf>
    <xf numFmtId="0" fontId="10" fillId="2" borderId="1" xfId="0" applyFont="1" applyFill="1" applyBorder="1" applyAlignment="1">
      <alignment vertical="center" wrapText="1"/>
    </xf>
    <xf numFmtId="0" fontId="10" fillId="3" borderId="1" xfId="0" applyFont="1" applyFill="1" applyBorder="1" applyAlignment="1">
      <alignment vertical="center" wrapText="1"/>
    </xf>
    <xf numFmtId="0" fontId="5" fillId="3" borderId="1" xfId="0" applyFont="1" applyFill="1" applyBorder="1" applyAlignment="1">
      <alignment vertical="center" wrapText="1"/>
    </xf>
    <xf numFmtId="49"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49" fontId="10" fillId="2" borderId="1" xfId="0" applyNumberFormat="1" applyFont="1" applyFill="1" applyBorder="1" applyAlignment="1">
      <alignment vertical="center" wrapText="1"/>
    </xf>
    <xf numFmtId="49" fontId="10" fillId="3" borderId="1" xfId="0" applyNumberFormat="1" applyFont="1" applyFill="1" applyBorder="1" applyAlignment="1">
      <alignment vertical="center" wrapText="1"/>
    </xf>
    <xf numFmtId="49" fontId="5" fillId="3" borderId="1" xfId="0" applyNumberFormat="1" applyFont="1" applyFill="1" applyBorder="1" applyAlignment="1">
      <alignment vertical="center" wrapText="1"/>
    </xf>
    <xf numFmtId="0" fontId="12" fillId="3" borderId="1" xfId="0" applyFont="1" applyFill="1" applyBorder="1" applyAlignment="1">
      <alignment vertical="center" wrapText="1"/>
    </xf>
    <xf numFmtId="0" fontId="8" fillId="3" borderId="1" xfId="0" applyFont="1" applyFill="1" applyBorder="1" applyAlignment="1">
      <alignment vertical="center" wrapText="1"/>
    </xf>
    <xf numFmtId="0" fontId="13" fillId="3" borderId="1" xfId="0" applyFont="1" applyFill="1" applyBorder="1" applyAlignment="1">
      <alignment vertical="center" wrapText="1"/>
    </xf>
    <xf numFmtId="49" fontId="5" fillId="3" borderId="2" xfId="0" applyNumberFormat="1" applyFont="1" applyFill="1" applyBorder="1" applyAlignment="1">
      <alignment vertical="center" wrapText="1"/>
    </xf>
    <xf numFmtId="49" fontId="8" fillId="3" borderId="1" xfId="0" applyNumberFormat="1" applyFont="1" applyFill="1" applyBorder="1" applyAlignment="1">
      <alignment vertical="center" wrapText="1"/>
    </xf>
    <xf numFmtId="49" fontId="13" fillId="3"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9" fillId="3" borderId="0" xfId="0" applyFont="1" applyFill="1"/>
    <xf numFmtId="0" fontId="14" fillId="0" borderId="0" xfId="0" applyFont="1"/>
    <xf numFmtId="0" fontId="5"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0" borderId="0" xfId="0" applyFont="1"/>
    <xf numFmtId="0" fontId="16" fillId="2"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10" fillId="2" borderId="1" xfId="0" applyNumberFormat="1" applyFont="1" applyFill="1" applyBorder="1" applyAlignment="1">
      <alignment vertical="center" wrapText="1"/>
    </xf>
    <xf numFmtId="4" fontId="10"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4" fontId="11" fillId="3" borderId="1" xfId="0" applyNumberFormat="1" applyFont="1" applyFill="1" applyBorder="1" applyAlignment="1">
      <alignment vertical="center" wrapText="1"/>
    </xf>
    <xf numFmtId="4" fontId="8" fillId="3" borderId="1" xfId="0" applyNumberFormat="1" applyFont="1" applyFill="1" applyBorder="1" applyAlignment="1">
      <alignment vertical="center" wrapText="1"/>
    </xf>
    <xf numFmtId="4" fontId="13" fillId="3" borderId="1" xfId="0" applyNumberFormat="1" applyFont="1" applyFill="1" applyBorder="1" applyAlignment="1">
      <alignment vertical="center" wrapText="1"/>
    </xf>
    <xf numFmtId="49" fontId="10" fillId="2" borderId="2" xfId="0" applyNumberFormat="1" applyFont="1" applyFill="1" applyBorder="1" applyAlignment="1">
      <alignment vertical="center" wrapText="1"/>
    </xf>
    <xf numFmtId="0" fontId="5" fillId="2" borderId="1" xfId="0" applyFont="1" applyFill="1" applyBorder="1" applyAlignment="1">
      <alignment vertical="center" wrapText="1"/>
    </xf>
    <xf numFmtId="0" fontId="12" fillId="2" borderId="1" xfId="0" applyFont="1" applyFill="1" applyBorder="1" applyAlignment="1">
      <alignment vertical="center" wrapText="1"/>
    </xf>
    <xf numFmtId="0" fontId="5" fillId="0" borderId="1" xfId="0" applyFont="1" applyBorder="1"/>
    <xf numFmtId="0" fontId="10" fillId="2" borderId="1" xfId="0" applyFont="1" applyFill="1" applyBorder="1"/>
    <xf numFmtId="49" fontId="10" fillId="0" borderId="1" xfId="0" applyNumberFormat="1" applyFont="1" applyBorder="1" applyAlignment="1">
      <alignment horizontal="center"/>
    </xf>
    <xf numFmtId="49" fontId="5" fillId="0" borderId="1" xfId="0" applyNumberFormat="1" applyFont="1" applyBorder="1"/>
    <xf numFmtId="0" fontId="10" fillId="0" borderId="1" xfId="0" applyFont="1" applyBorder="1" applyAlignment="1">
      <alignment horizontal="center"/>
    </xf>
    <xf numFmtId="49" fontId="5" fillId="0" borderId="1" xfId="0" applyNumberFormat="1" applyFont="1" applyBorder="1" applyAlignment="1">
      <alignment horizontal="center"/>
    </xf>
    <xf numFmtId="0" fontId="17" fillId="0" borderId="4" xfId="0" applyFont="1" applyBorder="1" applyAlignment="1">
      <alignment horizontal="left" vertical="top" wrapText="1"/>
    </xf>
    <xf numFmtId="0" fontId="18" fillId="0" borderId="0" xfId="0" applyFont="1"/>
    <xf numFmtId="0" fontId="18" fillId="4" borderId="5" xfId="0" applyFont="1" applyFill="1" applyBorder="1"/>
    <xf numFmtId="0" fontId="18" fillId="4" borderId="6" xfId="0" applyFont="1" applyFill="1" applyBorder="1" applyAlignment="1">
      <alignment horizontal="center" vertical="center"/>
    </xf>
    <xf numFmtId="49" fontId="19" fillId="4" borderId="6" xfId="0" applyNumberFormat="1" applyFont="1" applyFill="1" applyBorder="1" applyAlignment="1">
      <alignment horizontal="right"/>
    </xf>
    <xf numFmtId="0" fontId="19" fillId="4" borderId="7" xfId="0" applyFont="1" applyFill="1" applyBorder="1" applyAlignment="1">
      <alignment vertical="top"/>
    </xf>
    <xf numFmtId="2" fontId="19" fillId="4" borderId="1" xfId="0" applyNumberFormat="1" applyFont="1" applyFill="1" applyBorder="1" applyAlignment="1">
      <alignment vertical="center" wrapText="1"/>
    </xf>
    <xf numFmtId="49" fontId="18" fillId="4" borderId="6" xfId="0" applyNumberFormat="1" applyFont="1" applyFill="1" applyBorder="1" applyAlignment="1">
      <alignment horizontal="right" vertical="center" wrapText="1"/>
    </xf>
    <xf numFmtId="0" fontId="18" fillId="4" borderId="1" xfId="0" applyFont="1" applyFill="1" applyBorder="1" applyAlignment="1">
      <alignment horizontal="left" vertical="center" wrapText="1"/>
    </xf>
    <xf numFmtId="2" fontId="18" fillId="4" borderId="1" xfId="0" applyNumberFormat="1" applyFont="1" applyFill="1" applyBorder="1" applyAlignment="1">
      <alignment vertical="center" wrapText="1"/>
    </xf>
    <xf numFmtId="49" fontId="18" fillId="4" borderId="1" xfId="0" applyNumberFormat="1" applyFont="1" applyFill="1" applyBorder="1" applyAlignment="1">
      <alignment horizontal="right" vertical="center"/>
    </xf>
    <xf numFmtId="0" fontId="18" fillId="0" borderId="1" xfId="0" applyFont="1" applyBorder="1" applyAlignment="1">
      <alignment horizontal="left" vertical="top" wrapText="1"/>
    </xf>
    <xf numFmtId="49" fontId="19" fillId="4" borderId="1" xfId="0" applyNumberFormat="1" applyFont="1" applyFill="1" applyBorder="1" applyAlignment="1">
      <alignment horizontal="right" vertical="center"/>
    </xf>
    <xf numFmtId="0" fontId="19" fillId="4" borderId="1" xfId="0" applyFont="1" applyFill="1" applyBorder="1" applyAlignment="1">
      <alignment vertical="center" wrapText="1"/>
    </xf>
    <xf numFmtId="49" fontId="19" fillId="4" borderId="1" xfId="0" applyNumberFormat="1" applyFont="1" applyFill="1" applyBorder="1" applyAlignment="1">
      <alignment horizontal="right"/>
    </xf>
    <xf numFmtId="0" fontId="19" fillId="4" borderId="1" xfId="0" applyFont="1" applyFill="1" applyBorder="1"/>
    <xf numFmtId="49" fontId="18" fillId="4" borderId="1" xfId="0" applyNumberFormat="1" applyFont="1" applyFill="1" applyBorder="1" applyAlignment="1">
      <alignment horizontal="right"/>
    </xf>
    <xf numFmtId="0" fontId="18" fillId="4" borderId="1" xfId="0" applyFont="1" applyFill="1" applyBorder="1"/>
    <xf numFmtId="0" fontId="18" fillId="3" borderId="1" xfId="0" applyFont="1" applyFill="1" applyBorder="1"/>
    <xf numFmtId="0" fontId="19" fillId="4"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49" fontId="18" fillId="4" borderId="1" xfId="0" applyNumberFormat="1" applyFont="1" applyFill="1" applyBorder="1" applyAlignment="1">
      <alignment horizontal="left" vertical="center" wrapText="1"/>
    </xf>
    <xf numFmtId="2" fontId="19" fillId="4" borderId="1" xfId="0" applyNumberFormat="1" applyFont="1" applyFill="1" applyBorder="1" applyAlignment="1">
      <alignment vertical="center"/>
    </xf>
    <xf numFmtId="0" fontId="18" fillId="0" borderId="0" xfId="0" applyFont="1" applyAlignment="1">
      <alignment horizontal="right"/>
    </xf>
    <xf numFmtId="0" fontId="18" fillId="0" borderId="1" xfId="0" applyFont="1" applyBorder="1" applyAlignment="1">
      <alignment horizontal="center" vertical="center"/>
    </xf>
    <xf numFmtId="0" fontId="18" fillId="0" borderId="1" xfId="0" applyFont="1" applyBorder="1" applyAlignment="1">
      <alignment horizontal="center" wrapText="1"/>
    </xf>
    <xf numFmtId="0" fontId="18" fillId="0" borderId="0" xfId="0" applyFont="1" applyBorder="1" applyAlignment="1">
      <alignment horizontal="center" wrapText="1"/>
    </xf>
    <xf numFmtId="0" fontId="19" fillId="4" borderId="1" xfId="0" applyFont="1" applyFill="1" applyBorder="1" applyAlignment="1">
      <alignment vertical="center"/>
    </xf>
    <xf numFmtId="0" fontId="19" fillId="4" borderId="1" xfId="0" applyFont="1" applyFill="1" applyBorder="1" applyAlignment="1">
      <alignment wrapText="1"/>
    </xf>
    <xf numFmtId="0" fontId="19" fillId="4" borderId="0" xfId="0" applyFont="1" applyFill="1" applyBorder="1" applyAlignment="1">
      <alignment vertical="center"/>
    </xf>
    <xf numFmtId="0" fontId="18" fillId="4" borderId="1" xfId="0" applyFont="1" applyFill="1" applyBorder="1" applyAlignment="1">
      <alignment vertical="center"/>
    </xf>
    <xf numFmtId="0" fontId="18" fillId="4" borderId="1" xfId="0" applyFont="1" applyFill="1" applyBorder="1" applyAlignment="1">
      <alignment wrapText="1"/>
    </xf>
    <xf numFmtId="2" fontId="18" fillId="4" borderId="1" xfId="0" applyNumberFormat="1" applyFont="1" applyFill="1" applyBorder="1" applyAlignment="1">
      <alignment vertical="center"/>
    </xf>
    <xf numFmtId="0" fontId="18" fillId="4" borderId="0" xfId="0" applyFont="1" applyFill="1" applyBorder="1" applyAlignment="1">
      <alignment vertical="center"/>
    </xf>
    <xf numFmtId="0" fontId="18" fillId="4" borderId="1" xfId="0" applyFont="1" applyFill="1" applyBorder="1" applyAlignment="1">
      <alignment vertical="center" wrapText="1"/>
    </xf>
    <xf numFmtId="0" fontId="18" fillId="0" borderId="0" xfId="0" applyFont="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wrapText="1"/>
    </xf>
    <xf numFmtId="2" fontId="18" fillId="0" borderId="1" xfId="0" applyNumberFormat="1" applyFont="1" applyBorder="1" applyAlignment="1">
      <alignment vertical="center"/>
    </xf>
    <xf numFmtId="0" fontId="20" fillId="0" borderId="0" xfId="0" applyFont="1" applyBorder="1" applyAlignment="1">
      <alignment vertical="center"/>
    </xf>
    <xf numFmtId="0" fontId="18" fillId="0" borderId="1" xfId="0" applyFont="1" applyBorder="1"/>
    <xf numFmtId="2" fontId="19" fillId="0" borderId="1" xfId="0" applyNumberFormat="1" applyFont="1" applyBorder="1" applyAlignment="1">
      <alignment vertical="center"/>
    </xf>
    <xf numFmtId="0" fontId="19" fillId="0" borderId="0" xfId="0" applyFont="1" applyBorder="1" applyAlignment="1">
      <alignment vertical="center"/>
    </xf>
    <xf numFmtId="0" fontId="1" fillId="0" borderId="0" xfId="0" applyFont="1" applyAlignment="1">
      <alignment wrapText="1"/>
    </xf>
    <xf numFmtId="3" fontId="18" fillId="4" borderId="1" xfId="0" applyNumberFormat="1" applyFont="1" applyFill="1" applyBorder="1" applyAlignment="1">
      <alignment horizontal="left" vertical="center"/>
    </xf>
    <xf numFmtId="0" fontId="18" fillId="0" borderId="0" xfId="0" applyFont="1" applyFill="1" applyBorder="1" applyAlignment="1">
      <alignment horizontal="right"/>
    </xf>
    <xf numFmtId="0" fontId="18" fillId="0" borderId="1" xfId="0" applyFont="1" applyBorder="1" applyAlignment="1">
      <alignment horizontal="center" vertical="top" wrapText="1"/>
    </xf>
    <xf numFmtId="0" fontId="18" fillId="0" borderId="1" xfId="0" applyFont="1" applyBorder="1" applyAlignment="1">
      <alignment horizontal="center" vertical="center" wrapText="1"/>
    </xf>
    <xf numFmtId="0" fontId="18" fillId="0" borderId="1" xfId="0" applyFont="1" applyBorder="1" applyAlignment="1">
      <alignment vertical="top" wrapText="1"/>
    </xf>
    <xf numFmtId="2" fontId="18" fillId="0" borderId="1" xfId="0" applyNumberFormat="1" applyFont="1" applyBorder="1" applyAlignment="1">
      <alignment horizontal="right" vertical="top" wrapText="1"/>
    </xf>
    <xf numFmtId="0" fontId="18" fillId="0" borderId="1" xfId="0" applyNumberFormat="1" applyFont="1" applyBorder="1" applyAlignment="1">
      <alignment horizontal="center" vertical="center" wrapText="1"/>
    </xf>
    <xf numFmtId="49" fontId="1" fillId="3" borderId="1" xfId="0" applyNumberFormat="1" applyFont="1" applyFill="1" applyBorder="1" applyAlignment="1">
      <alignment vertical="center" wrapText="1"/>
    </xf>
    <xf numFmtId="4" fontId="19" fillId="3" borderId="1" xfId="0" applyNumberFormat="1" applyFont="1" applyFill="1" applyBorder="1" applyAlignment="1">
      <alignment horizontal="center" vertical="top"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3" fillId="0" borderId="11" xfId="0" applyFont="1" applyBorder="1" applyAlignment="1">
      <alignment horizontal="left"/>
    </xf>
    <xf numFmtId="0" fontId="3" fillId="0" borderId="12" xfId="0" applyFont="1" applyBorder="1"/>
    <xf numFmtId="49" fontId="1" fillId="0" borderId="11" xfId="0" applyNumberFormat="1" applyFont="1" applyBorder="1"/>
    <xf numFmtId="0" fontId="1" fillId="0" borderId="12" xfId="0" applyFont="1" applyBorder="1"/>
    <xf numFmtId="49" fontId="1" fillId="0" borderId="11" xfId="0" applyNumberFormat="1" applyFont="1" applyBorder="1" applyAlignment="1">
      <alignment wrapText="1"/>
    </xf>
    <xf numFmtId="0" fontId="1" fillId="0" borderId="12" xfId="0" applyFont="1" applyBorder="1" applyAlignment="1">
      <alignment wrapText="1"/>
    </xf>
    <xf numFmtId="49" fontId="3" fillId="0" borderId="11" xfId="0" applyNumberFormat="1" applyFont="1" applyBorder="1" applyAlignment="1">
      <alignment horizontal="left" wrapText="1"/>
    </xf>
    <xf numFmtId="0" fontId="3" fillId="0" borderId="12" xfId="0" applyFont="1" applyBorder="1" applyAlignment="1">
      <alignment wrapText="1"/>
    </xf>
    <xf numFmtId="2" fontId="1" fillId="0" borderId="12" xfId="0" applyNumberFormat="1" applyFont="1" applyBorder="1" applyAlignment="1">
      <alignment wrapText="1"/>
    </xf>
    <xf numFmtId="49" fontId="6" fillId="0" borderId="11" xfId="0" applyNumberFormat="1" applyFont="1" applyBorder="1" applyAlignment="1">
      <alignment horizontal="left" vertical="top" wrapText="1"/>
    </xf>
    <xf numFmtId="49" fontId="6" fillId="0" borderId="11" xfId="0" applyNumberFormat="1" applyFont="1" applyBorder="1" applyAlignment="1">
      <alignment horizontal="left" wrapText="1"/>
    </xf>
    <xf numFmtId="0" fontId="6" fillId="0" borderId="13" xfId="0" applyFont="1" applyBorder="1" applyAlignment="1"/>
    <xf numFmtId="0" fontId="1" fillId="0" borderId="14" xfId="0" applyFont="1" applyBorder="1" applyAlignment="1"/>
    <xf numFmtId="0" fontId="22" fillId="0" borderId="1" xfId="0" applyFont="1" applyBorder="1"/>
    <xf numFmtId="49" fontId="1" fillId="0" borderId="11" xfId="0" applyNumberFormat="1" applyFont="1" applyBorder="1" applyAlignment="1">
      <alignment horizontal="left" wrapText="1"/>
    </xf>
    <xf numFmtId="0" fontId="1" fillId="0" borderId="0" xfId="0" applyFont="1" applyAlignment="1">
      <alignment horizontal="left"/>
    </xf>
    <xf numFmtId="0" fontId="0" fillId="0" borderId="1" xfId="0" applyBorder="1"/>
    <xf numFmtId="0" fontId="5" fillId="3" borderId="2" xfId="0" applyFont="1" applyFill="1" applyBorder="1" applyAlignment="1">
      <alignment vertical="center" wrapText="1"/>
    </xf>
    <xf numFmtId="49" fontId="5" fillId="3"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19" fillId="0" borderId="1" xfId="0" applyFont="1" applyBorder="1" applyAlignment="1">
      <alignment horizontal="left" vertical="top" wrapText="1"/>
    </xf>
    <xf numFmtId="0" fontId="18" fillId="0" borderId="2" xfId="0" applyNumberFormat="1" applyFont="1" applyBorder="1" applyAlignment="1">
      <alignment horizontal="center" vertical="center" wrapText="1"/>
    </xf>
    <xf numFmtId="2" fontId="1" fillId="0" borderId="1" xfId="0" applyNumberFormat="1" applyFont="1" applyBorder="1"/>
    <xf numFmtId="49" fontId="5" fillId="2" borderId="1" xfId="0" applyNumberFormat="1" applyFont="1" applyFill="1" applyBorder="1" applyAlignment="1">
      <alignment vertical="center" wrapText="1"/>
    </xf>
    <xf numFmtId="0" fontId="5" fillId="0" borderId="1" xfId="0" applyFont="1" applyBorder="1" applyAlignment="1">
      <alignment vertical="center"/>
    </xf>
    <xf numFmtId="49" fontId="23" fillId="2" borderId="1" xfId="0" applyNumberFormat="1" applyFont="1" applyFill="1" applyBorder="1" applyAlignment="1">
      <alignment vertical="center" wrapText="1"/>
    </xf>
    <xf numFmtId="49" fontId="24" fillId="2" borderId="1" xfId="0" applyNumberFormat="1" applyFont="1" applyFill="1" applyBorder="1" applyAlignment="1">
      <alignment horizontal="center" vertical="center" wrapText="1"/>
    </xf>
    <xf numFmtId="0" fontId="23" fillId="2" borderId="1" xfId="0" applyFont="1" applyFill="1" applyBorder="1" applyAlignment="1">
      <alignment vertical="center" wrapText="1"/>
    </xf>
    <xf numFmtId="4" fontId="25" fillId="2" borderId="1" xfId="0" applyNumberFormat="1" applyFont="1" applyFill="1" applyBorder="1" applyAlignment="1">
      <alignment vertical="center" wrapText="1"/>
    </xf>
    <xf numFmtId="0" fontId="18" fillId="3" borderId="1" xfId="0" applyFont="1" applyFill="1" applyBorder="1" applyAlignment="1">
      <alignment wrapText="1"/>
    </xf>
    <xf numFmtId="2" fontId="6" fillId="0" borderId="15" xfId="0" applyNumberFormat="1" applyFont="1" applyBorder="1" applyAlignment="1"/>
    <xf numFmtId="0" fontId="11" fillId="0" borderId="1" xfId="0" applyFont="1" applyBorder="1"/>
    <xf numFmtId="49" fontId="11" fillId="0" borderId="1" xfId="0" applyNumberFormat="1" applyFont="1" applyBorder="1"/>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Border="1" applyAlignment="1">
      <alignment horizontal="center" wrapText="1"/>
    </xf>
    <xf numFmtId="0" fontId="0" fillId="0" borderId="0" xfId="0" applyAlignment="1"/>
    <xf numFmtId="0" fontId="8" fillId="0" borderId="0" xfId="1" applyFont="1" applyAlignment="1">
      <alignment horizontal="right"/>
    </xf>
    <xf numFmtId="0" fontId="10" fillId="0" borderId="0" xfId="0" applyFont="1" applyAlignment="1">
      <alignment horizontal="center" vertical="center" wrapText="1"/>
    </xf>
    <xf numFmtId="0" fontId="19" fillId="0" borderId="0" xfId="0" applyFont="1" applyAlignment="1">
      <alignment horizontal="center"/>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0" borderId="0" xfId="0" applyFont="1" applyAlignment="1">
      <alignment horizontal="right"/>
    </xf>
    <xf numFmtId="0" fontId="19" fillId="0" borderId="0" xfId="0" applyFont="1" applyFill="1" applyBorder="1" applyAlignment="1">
      <alignment horizontal="center"/>
    </xf>
    <xf numFmtId="0" fontId="19" fillId="5" borderId="2" xfId="0" applyFont="1" applyFill="1" applyBorder="1" applyAlignment="1">
      <alignment vertical="top" wrapText="1"/>
    </xf>
    <xf numFmtId="0" fontId="19" fillId="5" borderId="3" xfId="0" applyFont="1" applyFill="1" applyBorder="1" applyAlignment="1">
      <alignment vertical="top" wrapText="1"/>
    </xf>
    <xf numFmtId="0" fontId="18" fillId="0" borderId="0" xfId="0" applyFont="1" applyAlignment="1"/>
    <xf numFmtId="0" fontId="18" fillId="0" borderId="0" xfId="0" applyFont="1" applyFill="1" applyBorder="1" applyAlignment="1">
      <alignment horizontal="right"/>
    </xf>
    <xf numFmtId="0" fontId="1" fillId="0" borderId="0" xfId="0" applyFont="1" applyAlignment="1">
      <alignment horizontal="right"/>
    </xf>
    <xf numFmtId="0" fontId="0" fillId="0" borderId="0" xfId="0" applyAlignment="1">
      <alignment horizontal="right"/>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election activeCell="A2" sqref="A2:C2"/>
    </sheetView>
  </sheetViews>
  <sheetFormatPr defaultRowHeight="15" x14ac:dyDescent="0.25"/>
  <cols>
    <col min="1" max="1" width="24.28515625" customWidth="1"/>
    <col min="2" max="2" width="34.140625" customWidth="1"/>
    <col min="3" max="3" width="24" customWidth="1"/>
  </cols>
  <sheetData>
    <row r="1" spans="1:3" x14ac:dyDescent="0.25">
      <c r="C1" s="132" t="s">
        <v>5</v>
      </c>
    </row>
    <row r="2" spans="1:3" x14ac:dyDescent="0.25">
      <c r="A2" s="165" t="s">
        <v>327</v>
      </c>
      <c r="B2" s="166"/>
      <c r="C2" s="166"/>
    </row>
    <row r="3" spans="1:3" ht="15.75" x14ac:dyDescent="0.25">
      <c r="A3" s="1"/>
      <c r="B3" s="1"/>
      <c r="C3" s="132" t="s">
        <v>6</v>
      </c>
    </row>
    <row r="4" spans="1:3" ht="15.75" x14ac:dyDescent="0.25">
      <c r="A4" s="1"/>
      <c r="B4" s="1"/>
    </row>
    <row r="5" spans="1:3" x14ac:dyDescent="0.25">
      <c r="A5" s="150" t="s">
        <v>319</v>
      </c>
      <c r="B5" s="151"/>
      <c r="C5" s="151"/>
    </row>
    <row r="6" spans="1:3" ht="15.75" thickBot="1" x14ac:dyDescent="0.3">
      <c r="A6" s="152"/>
      <c r="B6" s="152"/>
      <c r="C6" s="152"/>
    </row>
    <row r="7" spans="1:3" ht="15.75" x14ac:dyDescent="0.25">
      <c r="A7" s="114" t="s">
        <v>0</v>
      </c>
      <c r="B7" s="115" t="s">
        <v>1</v>
      </c>
      <c r="C7" s="116" t="s">
        <v>7</v>
      </c>
    </row>
    <row r="8" spans="1:3" ht="15.75" x14ac:dyDescent="0.25">
      <c r="A8" s="117">
        <v>100</v>
      </c>
      <c r="B8" s="2" t="s">
        <v>2</v>
      </c>
      <c r="C8" s="118">
        <f>SUM(C9:C12)</f>
        <v>664226.71</v>
      </c>
    </row>
    <row r="9" spans="1:3" ht="120" x14ac:dyDescent="0.25">
      <c r="A9" s="119" t="s">
        <v>187</v>
      </c>
      <c r="B9" s="3" t="s">
        <v>3</v>
      </c>
      <c r="C9" s="120">
        <v>291790.05</v>
      </c>
    </row>
    <row r="10" spans="1:3" ht="148.5" customHeight="1" x14ac:dyDescent="0.25">
      <c r="A10" s="121" t="s">
        <v>188</v>
      </c>
      <c r="B10" s="3" t="s">
        <v>4</v>
      </c>
      <c r="C10" s="122">
        <v>2038.74</v>
      </c>
    </row>
    <row r="11" spans="1:3" ht="120" customHeight="1" x14ac:dyDescent="0.25">
      <c r="A11" s="121" t="s">
        <v>189</v>
      </c>
      <c r="B11" s="3" t="s">
        <v>8</v>
      </c>
      <c r="C11" s="122">
        <v>427824.42</v>
      </c>
    </row>
    <row r="12" spans="1:3" ht="123" customHeight="1" x14ac:dyDescent="0.25">
      <c r="A12" s="121" t="s">
        <v>190</v>
      </c>
      <c r="B12" s="3" t="s">
        <v>9</v>
      </c>
      <c r="C12" s="122">
        <v>-57426.5</v>
      </c>
    </row>
    <row r="13" spans="1:3" ht="21" customHeight="1" x14ac:dyDescent="0.25">
      <c r="A13" s="123">
        <v>182</v>
      </c>
      <c r="B13" s="5" t="s">
        <v>10</v>
      </c>
      <c r="C13" s="124">
        <f>SUM(C14:C30)</f>
        <v>1896289.94</v>
      </c>
    </row>
    <row r="14" spans="1:3" ht="200.25" customHeight="1" x14ac:dyDescent="0.25">
      <c r="A14" s="131" t="s">
        <v>192</v>
      </c>
      <c r="B14" s="60" t="s">
        <v>191</v>
      </c>
      <c r="C14" s="122">
        <v>299728.36</v>
      </c>
    </row>
    <row r="15" spans="1:3" ht="150.75" customHeight="1" x14ac:dyDescent="0.25">
      <c r="A15" s="131" t="s">
        <v>193</v>
      </c>
      <c r="B15" s="3" t="s">
        <v>194</v>
      </c>
      <c r="C15" s="122">
        <v>316.89999999999998</v>
      </c>
    </row>
    <row r="16" spans="1:3" ht="196.5" customHeight="1" x14ac:dyDescent="0.25">
      <c r="A16" s="121" t="s">
        <v>196</v>
      </c>
      <c r="B16" s="3" t="s">
        <v>195</v>
      </c>
      <c r="C16" s="122">
        <v>572.89</v>
      </c>
    </row>
    <row r="17" spans="1:3" ht="254.25" customHeight="1" x14ac:dyDescent="0.25">
      <c r="A17" s="121" t="s">
        <v>197</v>
      </c>
      <c r="B17" s="3" t="s">
        <v>11</v>
      </c>
      <c r="C17" s="122">
        <v>455</v>
      </c>
    </row>
    <row r="18" spans="1:3" ht="215.25" customHeight="1" x14ac:dyDescent="0.25">
      <c r="A18" s="121" t="s">
        <v>198</v>
      </c>
      <c r="B18" s="3" t="s">
        <v>13</v>
      </c>
      <c r="C18" s="122">
        <v>0.43</v>
      </c>
    </row>
    <row r="19" spans="1:3" ht="253.5" customHeight="1" x14ac:dyDescent="0.25">
      <c r="A19" s="121" t="s">
        <v>305</v>
      </c>
      <c r="B19" s="3" t="s">
        <v>306</v>
      </c>
      <c r="C19" s="125">
        <v>80</v>
      </c>
    </row>
    <row r="20" spans="1:3" ht="145.5" customHeight="1" x14ac:dyDescent="0.25">
      <c r="A20" s="121" t="s">
        <v>199</v>
      </c>
      <c r="B20" s="3" t="s">
        <v>267</v>
      </c>
      <c r="C20" s="125">
        <v>541.96</v>
      </c>
    </row>
    <row r="21" spans="1:3" ht="99" customHeight="1" x14ac:dyDescent="0.25">
      <c r="A21" s="121" t="s">
        <v>268</v>
      </c>
      <c r="B21" s="3" t="s">
        <v>269</v>
      </c>
      <c r="C21" s="122">
        <v>1.34</v>
      </c>
    </row>
    <row r="22" spans="1:3" ht="87.75" customHeight="1" x14ac:dyDescent="0.25">
      <c r="A22" s="121" t="s">
        <v>200</v>
      </c>
      <c r="B22" s="3" t="s">
        <v>14</v>
      </c>
      <c r="C22" s="125">
        <v>4445.1000000000004</v>
      </c>
    </row>
    <row r="23" spans="1:3" ht="66" customHeight="1" x14ac:dyDescent="0.25">
      <c r="A23" s="121" t="s">
        <v>270</v>
      </c>
      <c r="B23" s="3" t="s">
        <v>271</v>
      </c>
      <c r="C23" s="125">
        <v>0</v>
      </c>
    </row>
    <row r="24" spans="1:3" ht="139.5" customHeight="1" x14ac:dyDescent="0.25">
      <c r="A24" s="121" t="s">
        <v>201</v>
      </c>
      <c r="B24" s="3" t="s">
        <v>15</v>
      </c>
      <c r="C24" s="125">
        <v>81756.08</v>
      </c>
    </row>
    <row r="25" spans="1:3" ht="99" customHeight="1" x14ac:dyDescent="0.25">
      <c r="A25" s="121" t="s">
        <v>202</v>
      </c>
      <c r="B25" s="3" t="s">
        <v>16</v>
      </c>
      <c r="C25" s="125">
        <v>473.62</v>
      </c>
    </row>
    <row r="26" spans="1:3" ht="119.25" customHeight="1" x14ac:dyDescent="0.25">
      <c r="A26" s="121" t="s">
        <v>203</v>
      </c>
      <c r="B26" s="3" t="s">
        <v>17</v>
      </c>
      <c r="C26" s="125">
        <v>1198464.49</v>
      </c>
    </row>
    <row r="27" spans="1:3" ht="83.25" customHeight="1" x14ac:dyDescent="0.25">
      <c r="A27" s="121" t="s">
        <v>204</v>
      </c>
      <c r="B27" s="3" t="s">
        <v>18</v>
      </c>
      <c r="C27" s="125">
        <v>8308.07</v>
      </c>
    </row>
    <row r="28" spans="1:3" ht="118.5" customHeight="1" x14ac:dyDescent="0.25">
      <c r="A28" s="121" t="s">
        <v>205</v>
      </c>
      <c r="B28" s="3" t="s">
        <v>19</v>
      </c>
      <c r="C28" s="125">
        <v>1251</v>
      </c>
    </row>
    <row r="29" spans="1:3" ht="117" customHeight="1" x14ac:dyDescent="0.25">
      <c r="A29" s="121" t="s">
        <v>206</v>
      </c>
      <c r="B29" s="3" t="s">
        <v>20</v>
      </c>
      <c r="C29" s="125">
        <v>295955.48</v>
      </c>
    </row>
    <row r="30" spans="1:3" ht="87" customHeight="1" x14ac:dyDescent="0.25">
      <c r="A30" s="121" t="s">
        <v>207</v>
      </c>
      <c r="B30" s="3" t="s">
        <v>21</v>
      </c>
      <c r="C30" s="125">
        <v>3939.22</v>
      </c>
    </row>
    <row r="31" spans="1:3" ht="45" customHeight="1" x14ac:dyDescent="0.25">
      <c r="A31" s="126">
        <v>802</v>
      </c>
      <c r="B31" s="6" t="s">
        <v>22</v>
      </c>
      <c r="C31" s="125">
        <f>C32</f>
        <v>2196000</v>
      </c>
    </row>
    <row r="32" spans="1:3" ht="57.75" customHeight="1" x14ac:dyDescent="0.25">
      <c r="A32" s="121" t="s">
        <v>317</v>
      </c>
      <c r="B32" s="3" t="s">
        <v>23</v>
      </c>
      <c r="C32" s="125">
        <v>2196000</v>
      </c>
    </row>
    <row r="33" spans="1:3" ht="31.5" x14ac:dyDescent="0.25">
      <c r="A33" s="127">
        <v>850</v>
      </c>
      <c r="B33" s="5" t="s">
        <v>24</v>
      </c>
      <c r="C33" s="125">
        <f>SUM(C34:C35)</f>
        <v>264498.18</v>
      </c>
    </row>
    <row r="34" spans="1:3" ht="75" x14ac:dyDescent="0.25">
      <c r="A34" s="119" t="s">
        <v>324</v>
      </c>
      <c r="B34" s="3" t="s">
        <v>272</v>
      </c>
      <c r="C34" s="125">
        <v>53384</v>
      </c>
    </row>
    <row r="35" spans="1:3" ht="120" x14ac:dyDescent="0.25">
      <c r="A35" s="119" t="s">
        <v>323</v>
      </c>
      <c r="B35" s="3" t="s">
        <v>25</v>
      </c>
      <c r="C35" s="125">
        <v>211114.18</v>
      </c>
    </row>
    <row r="36" spans="1:3" ht="15.75" thickBot="1" x14ac:dyDescent="0.3">
      <c r="A36" s="128" t="s">
        <v>26</v>
      </c>
      <c r="B36" s="129"/>
      <c r="C36" s="147">
        <f>C33+C31+C13+C8</f>
        <v>5021014.83</v>
      </c>
    </row>
  </sheetData>
  <mergeCells count="2">
    <mergeCell ref="A5:C6"/>
    <mergeCell ref="A2:C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4"/>
  <sheetViews>
    <sheetView workbookViewId="0">
      <selection activeCell="A4" sqref="A4:G4"/>
    </sheetView>
  </sheetViews>
  <sheetFormatPr defaultRowHeight="15" x14ac:dyDescent="0.25"/>
  <cols>
    <col min="1" max="1" width="46.85546875" customWidth="1"/>
    <col min="2" max="2" width="4.42578125" customWidth="1"/>
    <col min="3" max="3" width="3.85546875" customWidth="1"/>
    <col min="4" max="4" width="4.7109375" customWidth="1"/>
    <col min="5" max="5" width="11.28515625" customWidth="1"/>
    <col min="6" max="6" width="4.42578125" customWidth="1"/>
    <col min="7" max="7" width="10.85546875" customWidth="1"/>
  </cols>
  <sheetData>
    <row r="1" spans="1:7" x14ac:dyDescent="0.25">
      <c r="A1" s="154" t="s">
        <v>153</v>
      </c>
      <c r="B1" s="154"/>
      <c r="C1" s="154"/>
      <c r="D1" s="154"/>
      <c r="E1" s="153"/>
      <c r="F1" s="153"/>
      <c r="G1" s="153"/>
    </row>
    <row r="2" spans="1:7" x14ac:dyDescent="0.25">
      <c r="A2" s="154" t="s">
        <v>328</v>
      </c>
      <c r="B2" s="154"/>
      <c r="C2" s="154"/>
      <c r="D2" s="154"/>
      <c r="E2" s="154"/>
      <c r="F2" s="154"/>
      <c r="G2" s="154"/>
    </row>
    <row r="3" spans="1:7" x14ac:dyDescent="0.25">
      <c r="A3" s="154" t="s">
        <v>303</v>
      </c>
      <c r="B3" s="154"/>
      <c r="C3" s="154"/>
      <c r="D3" s="154"/>
      <c r="E3" s="154"/>
      <c r="F3" s="154"/>
      <c r="G3" s="154"/>
    </row>
    <row r="4" spans="1:7" x14ac:dyDescent="0.25">
      <c r="A4" s="154" t="s">
        <v>12</v>
      </c>
      <c r="B4" s="154"/>
      <c r="C4" s="154"/>
      <c r="D4" s="154"/>
      <c r="E4" s="154"/>
      <c r="F4" s="154"/>
      <c r="G4" s="154"/>
    </row>
    <row r="5" spans="1:7" x14ac:dyDescent="0.25">
      <c r="A5" s="154" t="s">
        <v>28</v>
      </c>
      <c r="B5" s="154"/>
      <c r="C5" s="154"/>
      <c r="D5" s="154"/>
      <c r="E5" s="153"/>
      <c r="F5" s="153"/>
      <c r="G5" s="153"/>
    </row>
    <row r="6" spans="1:7" x14ac:dyDescent="0.25">
      <c r="A6" s="7"/>
      <c r="B6" s="7"/>
      <c r="C6" s="7"/>
      <c r="D6" s="7"/>
      <c r="E6" s="38"/>
      <c r="F6" s="38"/>
      <c r="G6" s="38"/>
    </row>
    <row r="7" spans="1:7" x14ac:dyDescent="0.25">
      <c r="A7" s="7"/>
      <c r="B7" s="7"/>
      <c r="C7" s="7"/>
      <c r="D7" s="37"/>
      <c r="E7" s="38"/>
      <c r="F7" s="38"/>
      <c r="G7" s="38"/>
    </row>
    <row r="8" spans="1:7" ht="38.25" customHeight="1" x14ac:dyDescent="0.25">
      <c r="A8" s="155" t="s">
        <v>318</v>
      </c>
      <c r="B8" s="155"/>
      <c r="C8" s="155"/>
      <c r="D8" s="155"/>
      <c r="E8" s="153"/>
      <c r="F8" s="153"/>
      <c r="G8" s="153"/>
    </row>
    <row r="9" spans="1:7" x14ac:dyDescent="0.25">
      <c r="A9" s="4"/>
      <c r="B9" s="4"/>
      <c r="C9" s="4"/>
      <c r="D9" s="4"/>
      <c r="E9" s="38"/>
      <c r="F9" s="38"/>
      <c r="G9" s="38"/>
    </row>
    <row r="10" spans="1:7" ht="33.75" x14ac:dyDescent="0.25">
      <c r="A10" s="8" t="s">
        <v>1</v>
      </c>
      <c r="B10" s="8" t="s">
        <v>86</v>
      </c>
      <c r="C10" s="8" t="s">
        <v>87</v>
      </c>
      <c r="D10" s="8" t="s">
        <v>97</v>
      </c>
      <c r="E10" s="39" t="s">
        <v>101</v>
      </c>
      <c r="F10" s="39" t="s">
        <v>151</v>
      </c>
      <c r="G10" s="44" t="s">
        <v>152</v>
      </c>
    </row>
    <row r="11" spans="1:7" x14ac:dyDescent="0.25">
      <c r="A11" s="9" t="s">
        <v>154</v>
      </c>
      <c r="B11" s="23">
        <v>850</v>
      </c>
      <c r="C11" s="28" t="s">
        <v>12</v>
      </c>
      <c r="D11" s="28" t="s">
        <v>12</v>
      </c>
      <c r="E11" s="28" t="s">
        <v>12</v>
      </c>
      <c r="F11" s="26"/>
      <c r="G11" s="45">
        <f>G12+G57+G63+G76+G100+G116+G118+G106+G49</f>
        <v>5374026.8300000001</v>
      </c>
    </row>
    <row r="12" spans="1:7" x14ac:dyDescent="0.25">
      <c r="A12" s="9" t="s">
        <v>155</v>
      </c>
      <c r="B12" s="23">
        <v>850</v>
      </c>
      <c r="C12" s="28" t="s">
        <v>92</v>
      </c>
      <c r="D12" s="28" t="s">
        <v>98</v>
      </c>
      <c r="E12" s="29" t="s">
        <v>12</v>
      </c>
      <c r="F12" s="25"/>
      <c r="G12" s="46">
        <f>G14+G18+G39+G33+G38</f>
        <v>1304852.42</v>
      </c>
    </row>
    <row r="13" spans="1:7" ht="33.75" customHeight="1" x14ac:dyDescent="0.25">
      <c r="A13" s="11" t="s">
        <v>156</v>
      </c>
      <c r="B13" s="23">
        <v>850</v>
      </c>
      <c r="C13" s="30" t="s">
        <v>92</v>
      </c>
      <c r="D13" s="30" t="s">
        <v>99</v>
      </c>
      <c r="E13" s="30" t="s">
        <v>12</v>
      </c>
      <c r="F13" s="25"/>
      <c r="G13" s="47">
        <f>G14</f>
        <v>155893.03</v>
      </c>
    </row>
    <row r="14" spans="1:7" ht="48.75" customHeight="1" x14ac:dyDescent="0.25">
      <c r="A14" s="11" t="s">
        <v>157</v>
      </c>
      <c r="B14" s="23">
        <v>850</v>
      </c>
      <c r="C14" s="30" t="s">
        <v>92</v>
      </c>
      <c r="D14" s="30" t="s">
        <v>99</v>
      </c>
      <c r="E14" s="30" t="s">
        <v>143</v>
      </c>
      <c r="F14" s="25">
        <v>100</v>
      </c>
      <c r="G14" s="47">
        <f>G15</f>
        <v>155893.03</v>
      </c>
    </row>
    <row r="15" spans="1:7" ht="26.25" customHeight="1" x14ac:dyDescent="0.25">
      <c r="A15" s="16" t="s">
        <v>158</v>
      </c>
      <c r="B15" s="23">
        <v>850</v>
      </c>
      <c r="C15" s="30" t="s">
        <v>92</v>
      </c>
      <c r="D15" s="30" t="s">
        <v>99</v>
      </c>
      <c r="E15" s="25" t="s">
        <v>143</v>
      </c>
      <c r="F15" s="25">
        <v>120</v>
      </c>
      <c r="G15" s="47">
        <f>SUM(G16:G17)</f>
        <v>155893.03</v>
      </c>
    </row>
    <row r="16" spans="1:7" ht="30.75" customHeight="1" x14ac:dyDescent="0.25">
      <c r="A16" s="11" t="s">
        <v>159</v>
      </c>
      <c r="B16" s="23">
        <v>850</v>
      </c>
      <c r="C16" s="30" t="s">
        <v>92</v>
      </c>
      <c r="D16" s="30" t="s">
        <v>99</v>
      </c>
      <c r="E16" s="25" t="s">
        <v>143</v>
      </c>
      <c r="F16" s="25">
        <v>121</v>
      </c>
      <c r="G16" s="47">
        <v>125000</v>
      </c>
    </row>
    <row r="17" spans="1:7" ht="33.75" x14ac:dyDescent="0.25">
      <c r="A17" s="11" t="s">
        <v>160</v>
      </c>
      <c r="B17" s="23">
        <v>850</v>
      </c>
      <c r="C17" s="30" t="s">
        <v>92</v>
      </c>
      <c r="D17" s="30" t="s">
        <v>99</v>
      </c>
      <c r="E17" s="25" t="s">
        <v>143</v>
      </c>
      <c r="F17" s="25">
        <v>129</v>
      </c>
      <c r="G17" s="47">
        <v>30893.03</v>
      </c>
    </row>
    <row r="18" spans="1:7" ht="36" customHeight="1" x14ac:dyDescent="0.25">
      <c r="A18" s="11" t="s">
        <v>161</v>
      </c>
      <c r="B18" s="23">
        <v>850</v>
      </c>
      <c r="C18" s="30" t="s">
        <v>92</v>
      </c>
      <c r="D18" s="30" t="s">
        <v>94</v>
      </c>
      <c r="E18" s="30"/>
      <c r="F18" s="27"/>
      <c r="G18" s="47">
        <f>G19+G22+G26+G29</f>
        <v>1002810.29</v>
      </c>
    </row>
    <row r="19" spans="1:7" ht="24" customHeight="1" x14ac:dyDescent="0.25">
      <c r="A19" s="16" t="s">
        <v>48</v>
      </c>
      <c r="B19" s="23">
        <v>850</v>
      </c>
      <c r="C19" s="30" t="s">
        <v>92</v>
      </c>
      <c r="D19" s="30" t="s">
        <v>94</v>
      </c>
      <c r="E19" s="30" t="s">
        <v>142</v>
      </c>
      <c r="F19" s="25">
        <v>200</v>
      </c>
      <c r="G19" s="47">
        <f>G20</f>
        <v>2526.35</v>
      </c>
    </row>
    <row r="20" spans="1:7" ht="31.5" customHeight="1" x14ac:dyDescent="0.25">
      <c r="A20" s="16" t="s">
        <v>162</v>
      </c>
      <c r="B20" s="23">
        <v>850</v>
      </c>
      <c r="C20" s="30" t="s">
        <v>92</v>
      </c>
      <c r="D20" s="30" t="s">
        <v>94</v>
      </c>
      <c r="E20" s="30" t="s">
        <v>142</v>
      </c>
      <c r="F20" s="25">
        <v>240</v>
      </c>
      <c r="G20" s="47">
        <f>G21</f>
        <v>2526.35</v>
      </c>
    </row>
    <row r="21" spans="1:7" ht="25.5" customHeight="1" x14ac:dyDescent="0.25">
      <c r="A21" s="11" t="s">
        <v>163</v>
      </c>
      <c r="B21" s="23">
        <v>850</v>
      </c>
      <c r="C21" s="30" t="s">
        <v>92</v>
      </c>
      <c r="D21" s="30" t="s">
        <v>94</v>
      </c>
      <c r="E21" s="30" t="s">
        <v>142</v>
      </c>
      <c r="F21" s="25">
        <v>244</v>
      </c>
      <c r="G21" s="47">
        <v>2526.35</v>
      </c>
    </row>
    <row r="22" spans="1:7" ht="45" x14ac:dyDescent="0.25">
      <c r="A22" s="11" t="s">
        <v>157</v>
      </c>
      <c r="B22" s="23">
        <v>850</v>
      </c>
      <c r="C22" s="30" t="s">
        <v>92</v>
      </c>
      <c r="D22" s="30" t="s">
        <v>94</v>
      </c>
      <c r="E22" s="30" t="s">
        <v>144</v>
      </c>
      <c r="F22" s="25">
        <v>100</v>
      </c>
      <c r="G22" s="47">
        <f>G23</f>
        <v>773525.07000000007</v>
      </c>
    </row>
    <row r="23" spans="1:7" ht="22.5" x14ac:dyDescent="0.25">
      <c r="A23" s="16" t="s">
        <v>158</v>
      </c>
      <c r="B23" s="23">
        <v>850</v>
      </c>
      <c r="C23" s="30" t="s">
        <v>92</v>
      </c>
      <c r="D23" s="30" t="s">
        <v>94</v>
      </c>
      <c r="E23" s="30" t="s">
        <v>144</v>
      </c>
      <c r="F23" s="25">
        <v>120</v>
      </c>
      <c r="G23" s="47">
        <f>G24+G25</f>
        <v>773525.07000000007</v>
      </c>
    </row>
    <row r="24" spans="1:7" ht="22.5" x14ac:dyDescent="0.25">
      <c r="A24" s="11" t="s">
        <v>159</v>
      </c>
      <c r="B24" s="23">
        <v>850</v>
      </c>
      <c r="C24" s="30" t="s">
        <v>92</v>
      </c>
      <c r="D24" s="30" t="s">
        <v>94</v>
      </c>
      <c r="E24" s="30" t="s">
        <v>144</v>
      </c>
      <c r="F24" s="25">
        <v>121</v>
      </c>
      <c r="G24" s="47">
        <v>583144.9</v>
      </c>
    </row>
    <row r="25" spans="1:7" ht="33.75" x14ac:dyDescent="0.25">
      <c r="A25" s="11" t="s">
        <v>160</v>
      </c>
      <c r="B25" s="23">
        <v>850</v>
      </c>
      <c r="C25" s="30" t="s">
        <v>92</v>
      </c>
      <c r="D25" s="30" t="s">
        <v>94</v>
      </c>
      <c r="E25" s="30" t="s">
        <v>144</v>
      </c>
      <c r="F25" s="25">
        <v>129</v>
      </c>
      <c r="G25" s="47">
        <v>190380.17</v>
      </c>
    </row>
    <row r="26" spans="1:7" ht="22.5" x14ac:dyDescent="0.25">
      <c r="A26" s="16" t="s">
        <v>48</v>
      </c>
      <c r="B26" s="23">
        <v>850</v>
      </c>
      <c r="C26" s="30" t="s">
        <v>92</v>
      </c>
      <c r="D26" s="30" t="s">
        <v>94</v>
      </c>
      <c r="E26" s="30" t="s">
        <v>144</v>
      </c>
      <c r="F26" s="25">
        <v>200</v>
      </c>
      <c r="G26" s="47">
        <f>G27</f>
        <v>223114.87</v>
      </c>
    </row>
    <row r="27" spans="1:7" ht="22.5" x14ac:dyDescent="0.25">
      <c r="A27" s="16" t="s">
        <v>162</v>
      </c>
      <c r="B27" s="23">
        <v>850</v>
      </c>
      <c r="C27" s="30" t="s">
        <v>92</v>
      </c>
      <c r="D27" s="30" t="s">
        <v>94</v>
      </c>
      <c r="E27" s="30" t="s">
        <v>144</v>
      </c>
      <c r="F27" s="25">
        <v>240</v>
      </c>
      <c r="G27" s="47">
        <f>G28</f>
        <v>223114.87</v>
      </c>
    </row>
    <row r="28" spans="1:7" ht="22.5" x14ac:dyDescent="0.25">
      <c r="A28" s="11" t="s">
        <v>163</v>
      </c>
      <c r="B28" s="23">
        <v>850</v>
      </c>
      <c r="C28" s="30" t="s">
        <v>92</v>
      </c>
      <c r="D28" s="30" t="s">
        <v>94</v>
      </c>
      <c r="E28" s="30" t="s">
        <v>144</v>
      </c>
      <c r="F28" s="25">
        <v>244</v>
      </c>
      <c r="G28" s="47">
        <v>223114.87</v>
      </c>
    </row>
    <row r="29" spans="1:7" x14ac:dyDescent="0.25">
      <c r="A29" s="18" t="s">
        <v>78</v>
      </c>
      <c r="B29" s="23">
        <v>850</v>
      </c>
      <c r="C29" s="30" t="s">
        <v>92</v>
      </c>
      <c r="D29" s="30" t="s">
        <v>94</v>
      </c>
      <c r="E29" s="30" t="s">
        <v>144</v>
      </c>
      <c r="F29" s="25">
        <v>800</v>
      </c>
      <c r="G29" s="47">
        <f>G30</f>
        <v>3644</v>
      </c>
    </row>
    <row r="30" spans="1:7" x14ac:dyDescent="0.25">
      <c r="A30" s="18" t="s">
        <v>164</v>
      </c>
      <c r="B30" s="23">
        <v>850</v>
      </c>
      <c r="C30" s="30" t="s">
        <v>92</v>
      </c>
      <c r="D30" s="30" t="s">
        <v>94</v>
      </c>
      <c r="E30" s="30" t="s">
        <v>144</v>
      </c>
      <c r="F30" s="25">
        <v>850</v>
      </c>
      <c r="G30" s="47">
        <f>G31+G32</f>
        <v>3644</v>
      </c>
    </row>
    <row r="31" spans="1:7" x14ac:dyDescent="0.25">
      <c r="A31" s="18" t="s">
        <v>165</v>
      </c>
      <c r="B31" s="23">
        <v>850</v>
      </c>
      <c r="C31" s="30" t="s">
        <v>92</v>
      </c>
      <c r="D31" s="30" t="s">
        <v>94</v>
      </c>
      <c r="E31" s="30" t="s">
        <v>144</v>
      </c>
      <c r="F31" s="25">
        <v>851</v>
      </c>
      <c r="G31" s="47">
        <v>960</v>
      </c>
    </row>
    <row r="32" spans="1:7" x14ac:dyDescent="0.25">
      <c r="A32" s="18" t="s">
        <v>166</v>
      </c>
      <c r="B32" s="23">
        <v>850</v>
      </c>
      <c r="C32" s="30" t="s">
        <v>92</v>
      </c>
      <c r="D32" s="30" t="s">
        <v>94</v>
      </c>
      <c r="E32" s="30" t="s">
        <v>144</v>
      </c>
      <c r="F32" s="25">
        <v>852</v>
      </c>
      <c r="G32" s="47">
        <v>2684</v>
      </c>
    </row>
    <row r="33" spans="1:7" ht="35.25" customHeight="1" x14ac:dyDescent="0.25">
      <c r="A33" s="11" t="s">
        <v>275</v>
      </c>
      <c r="B33" s="23">
        <v>850</v>
      </c>
      <c r="C33" s="30" t="s">
        <v>92</v>
      </c>
      <c r="D33" s="30" t="s">
        <v>274</v>
      </c>
      <c r="E33" s="30"/>
      <c r="F33" s="25"/>
      <c r="G33" s="47">
        <f>G34+G36</f>
        <v>33805.9</v>
      </c>
    </row>
    <row r="34" spans="1:7" x14ac:dyDescent="0.25">
      <c r="A34" s="11" t="s">
        <v>33</v>
      </c>
      <c r="B34" s="23">
        <v>850</v>
      </c>
      <c r="C34" s="30" t="s">
        <v>92</v>
      </c>
      <c r="D34" s="30" t="s">
        <v>274</v>
      </c>
      <c r="E34" s="30" t="s">
        <v>145</v>
      </c>
      <c r="F34" s="25">
        <v>500</v>
      </c>
      <c r="G34" s="47">
        <f>G35</f>
        <v>17374.2</v>
      </c>
    </row>
    <row r="35" spans="1:7" x14ac:dyDescent="0.25">
      <c r="A35" s="11" t="s">
        <v>168</v>
      </c>
      <c r="B35" s="23">
        <v>850</v>
      </c>
      <c r="C35" s="30" t="s">
        <v>92</v>
      </c>
      <c r="D35" s="30" t="s">
        <v>274</v>
      </c>
      <c r="E35" s="30" t="s">
        <v>145</v>
      </c>
      <c r="F35" s="25">
        <v>540</v>
      </c>
      <c r="G35" s="47">
        <v>17374.2</v>
      </c>
    </row>
    <row r="36" spans="1:7" x14ac:dyDescent="0.25">
      <c r="A36" s="11" t="s">
        <v>33</v>
      </c>
      <c r="B36" s="23">
        <v>850</v>
      </c>
      <c r="C36" s="30" t="s">
        <v>92</v>
      </c>
      <c r="D36" s="30" t="s">
        <v>274</v>
      </c>
      <c r="E36" s="30" t="s">
        <v>146</v>
      </c>
      <c r="F36" s="25">
        <v>500</v>
      </c>
      <c r="G36" s="47">
        <f>G37</f>
        <v>16431.7</v>
      </c>
    </row>
    <row r="37" spans="1:7" x14ac:dyDescent="0.25">
      <c r="A37" s="11" t="s">
        <v>168</v>
      </c>
      <c r="B37" s="23">
        <v>850</v>
      </c>
      <c r="C37" s="30" t="s">
        <v>92</v>
      </c>
      <c r="D37" s="30" t="s">
        <v>274</v>
      </c>
      <c r="E37" s="30" t="s">
        <v>146</v>
      </c>
      <c r="F37" s="25">
        <v>540</v>
      </c>
      <c r="G37" s="47">
        <v>16431.7</v>
      </c>
    </row>
    <row r="38" spans="1:7" x14ac:dyDescent="0.25">
      <c r="A38" s="11" t="s">
        <v>276</v>
      </c>
      <c r="B38" s="23">
        <v>850</v>
      </c>
      <c r="C38" s="30" t="s">
        <v>92</v>
      </c>
      <c r="D38" s="30" t="s">
        <v>90</v>
      </c>
      <c r="F38" s="133"/>
      <c r="G38" s="47">
        <f>0</f>
        <v>0</v>
      </c>
    </row>
    <row r="39" spans="1:7" ht="30.75" customHeight="1" x14ac:dyDescent="0.25">
      <c r="A39" s="11" t="s">
        <v>169</v>
      </c>
      <c r="B39" s="23">
        <v>850</v>
      </c>
      <c r="C39" s="30" t="s">
        <v>92</v>
      </c>
      <c r="D39" s="30" t="s">
        <v>96</v>
      </c>
      <c r="E39" s="29"/>
      <c r="F39" s="24"/>
      <c r="G39" s="47">
        <f>G40+G43+G46</f>
        <v>112343.2</v>
      </c>
    </row>
    <row r="40" spans="1:7" ht="22.5" x14ac:dyDescent="0.25">
      <c r="A40" s="16" t="s">
        <v>48</v>
      </c>
      <c r="B40" s="23">
        <v>850</v>
      </c>
      <c r="C40" s="30" t="s">
        <v>92</v>
      </c>
      <c r="D40" s="30" t="s">
        <v>96</v>
      </c>
      <c r="E40" s="25" t="s">
        <v>170</v>
      </c>
      <c r="F40" s="25">
        <v>200</v>
      </c>
      <c r="G40" s="47">
        <f>G41</f>
        <v>3800</v>
      </c>
    </row>
    <row r="41" spans="1:7" ht="22.5" x14ac:dyDescent="0.25">
      <c r="A41" s="16" t="s">
        <v>162</v>
      </c>
      <c r="B41" s="23">
        <v>850</v>
      </c>
      <c r="C41" s="30" t="s">
        <v>92</v>
      </c>
      <c r="D41" s="30" t="s">
        <v>96</v>
      </c>
      <c r="E41" s="25" t="s">
        <v>170</v>
      </c>
      <c r="F41" s="25">
        <v>240</v>
      </c>
      <c r="G41" s="47">
        <f>G42</f>
        <v>3800</v>
      </c>
    </row>
    <row r="42" spans="1:7" ht="22.5" x14ac:dyDescent="0.25">
      <c r="A42" s="11" t="s">
        <v>163</v>
      </c>
      <c r="B42" s="23">
        <v>850</v>
      </c>
      <c r="C42" s="30" t="s">
        <v>92</v>
      </c>
      <c r="D42" s="30" t="s">
        <v>96</v>
      </c>
      <c r="E42" s="25" t="s">
        <v>170</v>
      </c>
      <c r="F42" s="25">
        <v>244</v>
      </c>
      <c r="G42" s="47">
        <v>3800</v>
      </c>
    </row>
    <row r="43" spans="1:7" ht="22.5" x14ac:dyDescent="0.25">
      <c r="A43" s="16" t="s">
        <v>48</v>
      </c>
      <c r="B43" s="23">
        <v>850</v>
      </c>
      <c r="C43" s="30" t="s">
        <v>92</v>
      </c>
      <c r="D43" s="30" t="s">
        <v>96</v>
      </c>
      <c r="E43" s="25" t="s">
        <v>260</v>
      </c>
      <c r="F43" s="25">
        <v>200</v>
      </c>
      <c r="G43" s="47">
        <f>G44</f>
        <v>82543.199999999997</v>
      </c>
    </row>
    <row r="44" spans="1:7" ht="22.5" x14ac:dyDescent="0.25">
      <c r="A44" s="16" t="s">
        <v>162</v>
      </c>
      <c r="B44" s="23">
        <v>850</v>
      </c>
      <c r="C44" s="30" t="s">
        <v>92</v>
      </c>
      <c r="D44" s="30" t="s">
        <v>96</v>
      </c>
      <c r="E44" s="25" t="s">
        <v>260</v>
      </c>
      <c r="F44" s="25">
        <v>240</v>
      </c>
      <c r="G44" s="47">
        <f>G45</f>
        <v>82543.199999999997</v>
      </c>
    </row>
    <row r="45" spans="1:7" ht="22.5" x14ac:dyDescent="0.25">
      <c r="A45" s="11" t="s">
        <v>163</v>
      </c>
      <c r="B45" s="23">
        <v>850</v>
      </c>
      <c r="C45" s="30" t="s">
        <v>92</v>
      </c>
      <c r="D45" s="30" t="s">
        <v>96</v>
      </c>
      <c r="E45" s="25" t="s">
        <v>260</v>
      </c>
      <c r="F45" s="25">
        <v>244</v>
      </c>
      <c r="G45" s="47">
        <v>82543.199999999997</v>
      </c>
    </row>
    <row r="46" spans="1:7" ht="22.5" x14ac:dyDescent="0.25">
      <c r="A46" s="16" t="s">
        <v>48</v>
      </c>
      <c r="B46" s="23">
        <v>850</v>
      </c>
      <c r="C46" s="30" t="s">
        <v>92</v>
      </c>
      <c r="D46" s="30" t="s">
        <v>96</v>
      </c>
      <c r="E46" s="25" t="s">
        <v>273</v>
      </c>
      <c r="F46" s="25">
        <v>200</v>
      </c>
      <c r="G46" s="47">
        <f>G47</f>
        <v>26000</v>
      </c>
    </row>
    <row r="47" spans="1:7" ht="22.5" x14ac:dyDescent="0.25">
      <c r="A47" s="16" t="s">
        <v>162</v>
      </c>
      <c r="B47" s="23">
        <v>850</v>
      </c>
      <c r="C47" s="30" t="s">
        <v>92</v>
      </c>
      <c r="D47" s="30" t="s">
        <v>96</v>
      </c>
      <c r="E47" s="25" t="s">
        <v>273</v>
      </c>
      <c r="F47" s="25">
        <v>240</v>
      </c>
      <c r="G47" s="47">
        <f>G48</f>
        <v>26000</v>
      </c>
    </row>
    <row r="48" spans="1:7" ht="22.5" x14ac:dyDescent="0.25">
      <c r="A48" s="11" t="s">
        <v>163</v>
      </c>
      <c r="B48" s="23">
        <v>850</v>
      </c>
      <c r="C48" s="30" t="s">
        <v>92</v>
      </c>
      <c r="D48" s="30" t="s">
        <v>96</v>
      </c>
      <c r="E48" s="25" t="s">
        <v>273</v>
      </c>
      <c r="F48" s="25">
        <v>244</v>
      </c>
      <c r="G48" s="47">
        <v>26000</v>
      </c>
    </row>
    <row r="49" spans="1:7" ht="15.75" customHeight="1" x14ac:dyDescent="0.25">
      <c r="A49" s="136" t="s">
        <v>278</v>
      </c>
      <c r="B49" s="23">
        <v>850</v>
      </c>
      <c r="C49" s="34" t="s">
        <v>99</v>
      </c>
      <c r="D49" s="34" t="s">
        <v>95</v>
      </c>
      <c r="E49" s="25"/>
      <c r="F49" s="25"/>
      <c r="G49" s="47">
        <f>G50+G54</f>
        <v>35967.18</v>
      </c>
    </row>
    <row r="50" spans="1:7" ht="49.5" customHeight="1" x14ac:dyDescent="0.25">
      <c r="A50" s="11" t="s">
        <v>157</v>
      </c>
      <c r="B50" s="23">
        <v>850</v>
      </c>
      <c r="C50" s="135" t="s">
        <v>99</v>
      </c>
      <c r="D50" s="135" t="s">
        <v>95</v>
      </c>
      <c r="E50" s="25" t="s">
        <v>279</v>
      </c>
      <c r="F50" s="25">
        <v>100</v>
      </c>
      <c r="G50" s="47">
        <f>G51</f>
        <v>34467.18</v>
      </c>
    </row>
    <row r="51" spans="1:7" ht="33.75" customHeight="1" x14ac:dyDescent="0.25">
      <c r="A51" s="16" t="s">
        <v>158</v>
      </c>
      <c r="B51" s="23">
        <v>850</v>
      </c>
      <c r="C51" s="135" t="s">
        <v>99</v>
      </c>
      <c r="D51" s="135" t="s">
        <v>95</v>
      </c>
      <c r="E51" s="25" t="s">
        <v>279</v>
      </c>
      <c r="F51" s="25">
        <v>120</v>
      </c>
      <c r="G51" s="47">
        <f>G52+G53</f>
        <v>34467.18</v>
      </c>
    </row>
    <row r="52" spans="1:7" ht="23.25" customHeight="1" x14ac:dyDescent="0.25">
      <c r="A52" s="11" t="s">
        <v>159</v>
      </c>
      <c r="B52" s="23">
        <v>850</v>
      </c>
      <c r="C52" s="135" t="s">
        <v>99</v>
      </c>
      <c r="D52" s="135" t="s">
        <v>95</v>
      </c>
      <c r="E52" s="25" t="s">
        <v>279</v>
      </c>
      <c r="F52" s="25">
        <v>121</v>
      </c>
      <c r="G52" s="47">
        <v>27618.34</v>
      </c>
    </row>
    <row r="53" spans="1:7" ht="45" customHeight="1" x14ac:dyDescent="0.25">
      <c r="A53" s="11" t="s">
        <v>160</v>
      </c>
      <c r="B53" s="23">
        <v>850</v>
      </c>
      <c r="C53" s="135" t="s">
        <v>99</v>
      </c>
      <c r="D53" s="135" t="s">
        <v>95</v>
      </c>
      <c r="E53" s="25" t="s">
        <v>279</v>
      </c>
      <c r="F53" s="25">
        <v>129</v>
      </c>
      <c r="G53" s="47">
        <v>6848.84</v>
      </c>
    </row>
    <row r="54" spans="1:7" ht="25.5" customHeight="1" x14ac:dyDescent="0.25">
      <c r="A54" s="16" t="s">
        <v>48</v>
      </c>
      <c r="B54" s="23">
        <v>850</v>
      </c>
      <c r="C54" s="135" t="s">
        <v>99</v>
      </c>
      <c r="D54" s="135" t="s">
        <v>95</v>
      </c>
      <c r="E54" s="25" t="s">
        <v>279</v>
      </c>
      <c r="F54" s="25">
        <v>200</v>
      </c>
      <c r="G54" s="47">
        <f>G55</f>
        <v>1500</v>
      </c>
    </row>
    <row r="55" spans="1:7" ht="24" customHeight="1" x14ac:dyDescent="0.25">
      <c r="A55" s="16" t="s">
        <v>162</v>
      </c>
      <c r="B55" s="23">
        <v>850</v>
      </c>
      <c r="C55" s="135" t="s">
        <v>99</v>
      </c>
      <c r="D55" s="135" t="s">
        <v>95</v>
      </c>
      <c r="E55" s="25" t="s">
        <v>279</v>
      </c>
      <c r="F55" s="25">
        <v>240</v>
      </c>
      <c r="G55" s="47">
        <f>G56</f>
        <v>1500</v>
      </c>
    </row>
    <row r="56" spans="1:7" ht="25.5" customHeight="1" x14ac:dyDescent="0.25">
      <c r="A56" s="11" t="s">
        <v>163</v>
      </c>
      <c r="B56" s="23">
        <v>850</v>
      </c>
      <c r="C56" s="135" t="s">
        <v>99</v>
      </c>
      <c r="D56" s="135" t="s">
        <v>95</v>
      </c>
      <c r="E56" s="25" t="s">
        <v>279</v>
      </c>
      <c r="F56" s="25">
        <v>244</v>
      </c>
      <c r="G56" s="47">
        <v>1500</v>
      </c>
    </row>
    <row r="57" spans="1:7" ht="27" customHeight="1" x14ac:dyDescent="0.25">
      <c r="A57" s="51" t="s">
        <v>171</v>
      </c>
      <c r="B57" s="23">
        <v>850</v>
      </c>
      <c r="C57" s="34" t="s">
        <v>95</v>
      </c>
      <c r="D57" s="34" t="s">
        <v>98</v>
      </c>
      <c r="E57" s="25"/>
      <c r="F57" s="25"/>
      <c r="G57" s="47">
        <f>G58+G62</f>
        <v>7556.1</v>
      </c>
    </row>
    <row r="58" spans="1:7" x14ac:dyDescent="0.25">
      <c r="A58" s="11" t="s">
        <v>172</v>
      </c>
      <c r="B58" s="23">
        <v>850</v>
      </c>
      <c r="C58" s="30" t="s">
        <v>95</v>
      </c>
      <c r="D58" s="30" t="s">
        <v>93</v>
      </c>
      <c r="E58" s="25"/>
      <c r="F58" s="25"/>
      <c r="G58" s="47">
        <f>G59</f>
        <v>7556.1</v>
      </c>
    </row>
    <row r="59" spans="1:7" ht="22.5" x14ac:dyDescent="0.25">
      <c r="A59" s="16" t="s">
        <v>48</v>
      </c>
      <c r="B59" s="23">
        <v>850</v>
      </c>
      <c r="C59" s="30" t="s">
        <v>95</v>
      </c>
      <c r="D59" s="30" t="s">
        <v>93</v>
      </c>
      <c r="E59" s="25" t="s">
        <v>132</v>
      </c>
      <c r="F59" s="25">
        <v>200</v>
      </c>
      <c r="G59" s="47">
        <f>G60</f>
        <v>7556.1</v>
      </c>
    </row>
    <row r="60" spans="1:7" ht="22.5" x14ac:dyDescent="0.25">
      <c r="A60" s="16" t="s">
        <v>162</v>
      </c>
      <c r="B60" s="23">
        <v>850</v>
      </c>
      <c r="C60" s="30" t="s">
        <v>95</v>
      </c>
      <c r="D60" s="30" t="s">
        <v>93</v>
      </c>
      <c r="E60" s="25" t="s">
        <v>132</v>
      </c>
      <c r="F60" s="25">
        <v>240</v>
      </c>
      <c r="G60" s="47">
        <f>G61</f>
        <v>7556.1</v>
      </c>
    </row>
    <row r="61" spans="1:7" ht="22.5" x14ac:dyDescent="0.25">
      <c r="A61" s="11" t="s">
        <v>163</v>
      </c>
      <c r="B61" s="23">
        <v>850</v>
      </c>
      <c r="C61" s="30" t="s">
        <v>95</v>
      </c>
      <c r="D61" s="30" t="s">
        <v>93</v>
      </c>
      <c r="E61" s="25" t="s">
        <v>132</v>
      </c>
      <c r="F61" s="25">
        <v>244</v>
      </c>
      <c r="G61" s="47">
        <v>7556.1</v>
      </c>
    </row>
    <row r="62" spans="1:7" ht="25.5" customHeight="1" x14ac:dyDescent="0.25">
      <c r="A62" s="11" t="s">
        <v>309</v>
      </c>
      <c r="B62" s="23">
        <v>850</v>
      </c>
      <c r="C62" s="30" t="s">
        <v>95</v>
      </c>
      <c r="D62" s="30" t="s">
        <v>307</v>
      </c>
      <c r="E62" s="25"/>
      <c r="F62" s="25"/>
      <c r="G62" s="47">
        <v>0</v>
      </c>
    </row>
    <row r="63" spans="1:7" x14ac:dyDescent="0.25">
      <c r="A63" s="51" t="s">
        <v>173</v>
      </c>
      <c r="B63" s="23">
        <v>850</v>
      </c>
      <c r="C63" s="29" t="s">
        <v>94</v>
      </c>
      <c r="D63" s="29" t="s">
        <v>98</v>
      </c>
      <c r="E63" s="24"/>
      <c r="F63" s="133"/>
      <c r="G63" s="47">
        <f>G64+G71</f>
        <v>1982733.3299999998</v>
      </c>
    </row>
    <row r="64" spans="1:7" x14ac:dyDescent="0.25">
      <c r="A64" s="20" t="s">
        <v>174</v>
      </c>
      <c r="B64" s="23">
        <v>850</v>
      </c>
      <c r="C64" s="30" t="s">
        <v>94</v>
      </c>
      <c r="D64" s="30" t="s">
        <v>100</v>
      </c>
      <c r="E64" s="24"/>
      <c r="F64" s="25"/>
      <c r="G64" s="47">
        <f>G65+G68</f>
        <v>1882292.19</v>
      </c>
    </row>
    <row r="65" spans="1:7" ht="22.5" x14ac:dyDescent="0.25">
      <c r="A65" s="16" t="s">
        <v>48</v>
      </c>
      <c r="B65" s="23">
        <v>850</v>
      </c>
      <c r="C65" s="30" t="s">
        <v>94</v>
      </c>
      <c r="D65" s="30" t="s">
        <v>100</v>
      </c>
      <c r="E65" s="30" t="s">
        <v>127</v>
      </c>
      <c r="F65" s="25">
        <v>200</v>
      </c>
      <c r="G65" s="47">
        <f>G66</f>
        <v>178536.23</v>
      </c>
    </row>
    <row r="66" spans="1:7" ht="22.5" x14ac:dyDescent="0.25">
      <c r="A66" s="16" t="s">
        <v>162</v>
      </c>
      <c r="B66" s="23">
        <v>850</v>
      </c>
      <c r="C66" s="30" t="s">
        <v>94</v>
      </c>
      <c r="D66" s="30" t="s">
        <v>100</v>
      </c>
      <c r="E66" s="30" t="s">
        <v>127</v>
      </c>
      <c r="F66" s="25">
        <v>240</v>
      </c>
      <c r="G66" s="47">
        <f>G67</f>
        <v>178536.23</v>
      </c>
    </row>
    <row r="67" spans="1:7" ht="22.5" x14ac:dyDescent="0.25">
      <c r="A67" s="11" t="s">
        <v>163</v>
      </c>
      <c r="B67" s="23">
        <v>850</v>
      </c>
      <c r="C67" s="30" t="s">
        <v>94</v>
      </c>
      <c r="D67" s="30" t="s">
        <v>100</v>
      </c>
      <c r="E67" s="30" t="s">
        <v>127</v>
      </c>
      <c r="F67" s="25">
        <v>244</v>
      </c>
      <c r="G67" s="47">
        <v>178536.23</v>
      </c>
    </row>
    <row r="68" spans="1:7" ht="22.5" x14ac:dyDescent="0.25">
      <c r="A68" s="16" t="s">
        <v>48</v>
      </c>
      <c r="B68" s="23">
        <v>850</v>
      </c>
      <c r="C68" s="30" t="s">
        <v>94</v>
      </c>
      <c r="D68" s="30" t="s">
        <v>100</v>
      </c>
      <c r="E68" s="30" t="s">
        <v>128</v>
      </c>
      <c r="F68" s="25">
        <v>200</v>
      </c>
      <c r="G68" s="47">
        <f>G69</f>
        <v>1703755.96</v>
      </c>
    </row>
    <row r="69" spans="1:7" ht="22.5" x14ac:dyDescent="0.25">
      <c r="A69" s="16" t="s">
        <v>162</v>
      </c>
      <c r="B69" s="23">
        <v>850</v>
      </c>
      <c r="C69" s="30" t="s">
        <v>94</v>
      </c>
      <c r="D69" s="30" t="s">
        <v>100</v>
      </c>
      <c r="E69" s="30" t="s">
        <v>128</v>
      </c>
      <c r="F69" s="25">
        <v>240</v>
      </c>
      <c r="G69" s="47">
        <f>G70</f>
        <v>1703755.96</v>
      </c>
    </row>
    <row r="70" spans="1:7" ht="22.5" x14ac:dyDescent="0.25">
      <c r="A70" s="11" t="s">
        <v>163</v>
      </c>
      <c r="B70" s="23">
        <v>850</v>
      </c>
      <c r="C70" s="30" t="s">
        <v>94</v>
      </c>
      <c r="D70" s="30" t="s">
        <v>100</v>
      </c>
      <c r="E70" s="30" t="s">
        <v>128</v>
      </c>
      <c r="F70" s="25">
        <v>244</v>
      </c>
      <c r="G70" s="47">
        <v>1703755.96</v>
      </c>
    </row>
    <row r="71" spans="1:7" x14ac:dyDescent="0.25">
      <c r="A71" s="134" t="s">
        <v>281</v>
      </c>
      <c r="B71" s="23">
        <v>850</v>
      </c>
      <c r="C71" s="30" t="s">
        <v>94</v>
      </c>
      <c r="D71" s="30" t="s">
        <v>280</v>
      </c>
      <c r="E71" s="30"/>
      <c r="F71" s="25"/>
      <c r="G71" s="47">
        <f>G73+G75</f>
        <v>100441.14</v>
      </c>
    </row>
    <row r="72" spans="1:7" x14ac:dyDescent="0.25">
      <c r="A72" s="134" t="s">
        <v>281</v>
      </c>
      <c r="B72" s="23">
        <v>850</v>
      </c>
      <c r="C72" s="30" t="s">
        <v>94</v>
      </c>
      <c r="D72" s="30" t="s">
        <v>280</v>
      </c>
      <c r="E72" s="30" t="s">
        <v>282</v>
      </c>
      <c r="F72" s="25">
        <v>500</v>
      </c>
      <c r="G72" s="47">
        <f>G73</f>
        <v>87000</v>
      </c>
    </row>
    <row r="73" spans="1:7" x14ac:dyDescent="0.25">
      <c r="A73" s="16" t="s">
        <v>33</v>
      </c>
      <c r="B73" s="23">
        <v>850</v>
      </c>
      <c r="C73" s="30" t="s">
        <v>94</v>
      </c>
      <c r="D73" s="30" t="s">
        <v>280</v>
      </c>
      <c r="E73" s="30" t="s">
        <v>282</v>
      </c>
      <c r="F73" s="25">
        <v>540</v>
      </c>
      <c r="G73" s="47">
        <v>87000</v>
      </c>
    </row>
    <row r="74" spans="1:7" x14ac:dyDescent="0.25">
      <c r="A74" s="134" t="s">
        <v>281</v>
      </c>
      <c r="B74" s="23">
        <v>850</v>
      </c>
      <c r="C74" s="30" t="s">
        <v>94</v>
      </c>
      <c r="D74" s="30" t="s">
        <v>280</v>
      </c>
      <c r="E74" s="30" t="s">
        <v>308</v>
      </c>
      <c r="F74" s="25">
        <v>500</v>
      </c>
      <c r="G74" s="47">
        <f>G75</f>
        <v>13441.14</v>
      </c>
    </row>
    <row r="75" spans="1:7" x14ac:dyDescent="0.25">
      <c r="A75" s="16" t="s">
        <v>33</v>
      </c>
      <c r="B75" s="23">
        <v>850</v>
      </c>
      <c r="C75" s="30" t="s">
        <v>94</v>
      </c>
      <c r="D75" s="30" t="s">
        <v>280</v>
      </c>
      <c r="E75" s="30" t="s">
        <v>308</v>
      </c>
      <c r="F75" s="25">
        <v>540</v>
      </c>
      <c r="G75" s="47">
        <v>13441.14</v>
      </c>
    </row>
    <row r="76" spans="1:7" x14ac:dyDescent="0.25">
      <c r="A76" s="9" t="s">
        <v>175</v>
      </c>
      <c r="B76" s="23">
        <v>850</v>
      </c>
      <c r="C76" s="29" t="s">
        <v>91</v>
      </c>
      <c r="D76" s="29" t="s">
        <v>98</v>
      </c>
      <c r="E76" s="29"/>
      <c r="F76" s="25"/>
      <c r="G76" s="47">
        <f>G77+G84</f>
        <v>1757039.4</v>
      </c>
    </row>
    <row r="77" spans="1:7" x14ac:dyDescent="0.25">
      <c r="A77" s="11" t="s">
        <v>176</v>
      </c>
      <c r="B77" s="23">
        <v>850</v>
      </c>
      <c r="C77" s="30" t="s">
        <v>91</v>
      </c>
      <c r="D77" s="30" t="s">
        <v>92</v>
      </c>
      <c r="E77" s="29"/>
      <c r="F77" s="25"/>
      <c r="G77" s="47">
        <f>G78+G81</f>
        <v>67869.31</v>
      </c>
    </row>
    <row r="78" spans="1:7" ht="22.5" x14ac:dyDescent="0.25">
      <c r="A78" s="16" t="s">
        <v>48</v>
      </c>
      <c r="B78" s="23">
        <v>850</v>
      </c>
      <c r="C78" s="30" t="s">
        <v>91</v>
      </c>
      <c r="D78" s="30" t="s">
        <v>92</v>
      </c>
      <c r="E78" s="30" t="s">
        <v>119</v>
      </c>
      <c r="F78" s="25">
        <v>200</v>
      </c>
      <c r="G78" s="47">
        <f>G79</f>
        <v>67721.2</v>
      </c>
    </row>
    <row r="79" spans="1:7" ht="22.5" x14ac:dyDescent="0.25">
      <c r="A79" s="16" t="s">
        <v>162</v>
      </c>
      <c r="B79" s="23">
        <v>850</v>
      </c>
      <c r="C79" s="30" t="s">
        <v>91</v>
      </c>
      <c r="D79" s="30" t="s">
        <v>92</v>
      </c>
      <c r="E79" s="30" t="s">
        <v>119</v>
      </c>
      <c r="F79" s="25">
        <v>240</v>
      </c>
      <c r="G79" s="47">
        <f>G80</f>
        <v>67721.2</v>
      </c>
    </row>
    <row r="80" spans="1:7" ht="22.5" x14ac:dyDescent="0.25">
      <c r="A80" s="11" t="s">
        <v>163</v>
      </c>
      <c r="B80" s="23">
        <v>850</v>
      </c>
      <c r="C80" s="30" t="s">
        <v>91</v>
      </c>
      <c r="D80" s="30" t="s">
        <v>92</v>
      </c>
      <c r="E80" s="30" t="s">
        <v>119</v>
      </c>
      <c r="F80" s="25">
        <v>244</v>
      </c>
      <c r="G80" s="47">
        <v>67721.2</v>
      </c>
    </row>
    <row r="81" spans="1:7" x14ac:dyDescent="0.25">
      <c r="A81" s="134" t="s">
        <v>78</v>
      </c>
      <c r="B81" s="23">
        <v>850</v>
      </c>
      <c r="C81" s="30" t="s">
        <v>91</v>
      </c>
      <c r="D81" s="30" t="s">
        <v>92</v>
      </c>
      <c r="E81" s="30" t="s">
        <v>119</v>
      </c>
      <c r="F81" s="25">
        <v>800</v>
      </c>
      <c r="G81" s="47">
        <f>G82</f>
        <v>148.11000000000001</v>
      </c>
    </row>
    <row r="82" spans="1:7" x14ac:dyDescent="0.25">
      <c r="A82" s="18" t="s">
        <v>164</v>
      </c>
      <c r="B82" s="23">
        <v>850</v>
      </c>
      <c r="C82" s="30" t="s">
        <v>91</v>
      </c>
      <c r="D82" s="30" t="s">
        <v>92</v>
      </c>
      <c r="E82" s="30" t="s">
        <v>119</v>
      </c>
      <c r="F82" s="25">
        <v>850</v>
      </c>
      <c r="G82" s="47">
        <f>G83</f>
        <v>148.11000000000001</v>
      </c>
    </row>
    <row r="83" spans="1:7" x14ac:dyDescent="0.25">
      <c r="A83" s="11" t="s">
        <v>167</v>
      </c>
      <c r="B83" s="23">
        <v>850</v>
      </c>
      <c r="C83" s="30" t="s">
        <v>91</v>
      </c>
      <c r="D83" s="30" t="s">
        <v>92</v>
      </c>
      <c r="E83" s="30" t="s">
        <v>119</v>
      </c>
      <c r="F83" s="25">
        <v>853</v>
      </c>
      <c r="G83" s="47">
        <v>148.11000000000001</v>
      </c>
    </row>
    <row r="84" spans="1:7" x14ac:dyDescent="0.25">
      <c r="A84" s="11" t="s">
        <v>177</v>
      </c>
      <c r="B84" s="23">
        <v>850</v>
      </c>
      <c r="C84" s="30" t="s">
        <v>91</v>
      </c>
      <c r="D84" s="30" t="s">
        <v>95</v>
      </c>
      <c r="E84" s="30" t="s">
        <v>12</v>
      </c>
      <c r="F84" s="25"/>
      <c r="G84" s="47">
        <f>G85+G88+G91+G94+G97</f>
        <v>1689170.0899999999</v>
      </c>
    </row>
    <row r="85" spans="1:7" ht="22.5" x14ac:dyDescent="0.25">
      <c r="A85" s="16" t="s">
        <v>48</v>
      </c>
      <c r="B85" s="23">
        <v>850</v>
      </c>
      <c r="C85" s="30" t="s">
        <v>91</v>
      </c>
      <c r="D85" s="30" t="s">
        <v>95</v>
      </c>
      <c r="E85" s="32" t="s">
        <v>136</v>
      </c>
      <c r="F85" s="25">
        <v>200</v>
      </c>
      <c r="G85" s="47">
        <f>G86</f>
        <v>83535.149999999994</v>
      </c>
    </row>
    <row r="86" spans="1:7" ht="22.5" x14ac:dyDescent="0.25">
      <c r="A86" s="16" t="s">
        <v>162</v>
      </c>
      <c r="B86" s="23">
        <v>850</v>
      </c>
      <c r="C86" s="30" t="s">
        <v>91</v>
      </c>
      <c r="D86" s="30" t="s">
        <v>95</v>
      </c>
      <c r="E86" s="32" t="s">
        <v>136</v>
      </c>
      <c r="F86" s="25">
        <v>240</v>
      </c>
      <c r="G86" s="47">
        <f>G87</f>
        <v>83535.149999999994</v>
      </c>
    </row>
    <row r="87" spans="1:7" ht="22.5" x14ac:dyDescent="0.25">
      <c r="A87" s="11" t="s">
        <v>163</v>
      </c>
      <c r="B87" s="23">
        <v>850</v>
      </c>
      <c r="C87" s="30" t="s">
        <v>91</v>
      </c>
      <c r="D87" s="30" t="s">
        <v>95</v>
      </c>
      <c r="E87" s="32" t="s">
        <v>136</v>
      </c>
      <c r="F87" s="25">
        <v>244</v>
      </c>
      <c r="G87" s="47">
        <v>83535.149999999994</v>
      </c>
    </row>
    <row r="88" spans="1:7" ht="22.5" x14ac:dyDescent="0.25">
      <c r="A88" s="16" t="s">
        <v>48</v>
      </c>
      <c r="B88" s="23">
        <v>850</v>
      </c>
      <c r="C88" s="30" t="s">
        <v>91</v>
      </c>
      <c r="D88" s="30" t="s">
        <v>95</v>
      </c>
      <c r="E88" s="30" t="s">
        <v>137</v>
      </c>
      <c r="F88" s="25">
        <v>200</v>
      </c>
      <c r="G88" s="47">
        <f>G89</f>
        <v>69228</v>
      </c>
    </row>
    <row r="89" spans="1:7" ht="22.5" x14ac:dyDescent="0.25">
      <c r="A89" s="16" t="s">
        <v>162</v>
      </c>
      <c r="B89" s="23">
        <v>850</v>
      </c>
      <c r="C89" s="30" t="s">
        <v>91</v>
      </c>
      <c r="D89" s="30" t="s">
        <v>95</v>
      </c>
      <c r="E89" s="30" t="s">
        <v>137</v>
      </c>
      <c r="F89" s="25">
        <v>240</v>
      </c>
      <c r="G89" s="47">
        <f>G90</f>
        <v>69228</v>
      </c>
    </row>
    <row r="90" spans="1:7" ht="22.5" x14ac:dyDescent="0.25">
      <c r="A90" s="11" t="s">
        <v>163</v>
      </c>
      <c r="B90" s="23">
        <v>850</v>
      </c>
      <c r="C90" s="30" t="s">
        <v>91</v>
      </c>
      <c r="D90" s="30" t="s">
        <v>95</v>
      </c>
      <c r="E90" s="30" t="s">
        <v>137</v>
      </c>
      <c r="F90" s="25">
        <v>244</v>
      </c>
      <c r="G90" s="47">
        <v>69228</v>
      </c>
    </row>
    <row r="91" spans="1:7" ht="22.5" x14ac:dyDescent="0.25">
      <c r="A91" s="16" t="s">
        <v>48</v>
      </c>
      <c r="B91" s="23">
        <v>850</v>
      </c>
      <c r="C91" s="30" t="s">
        <v>91</v>
      </c>
      <c r="D91" s="30" t="s">
        <v>95</v>
      </c>
      <c r="E91" s="30" t="s">
        <v>139</v>
      </c>
      <c r="F91" s="25">
        <v>200</v>
      </c>
      <c r="G91" s="47">
        <f>G92</f>
        <v>68400</v>
      </c>
    </row>
    <row r="92" spans="1:7" ht="22.5" x14ac:dyDescent="0.25">
      <c r="A92" s="16" t="s">
        <v>162</v>
      </c>
      <c r="B92" s="23">
        <v>850</v>
      </c>
      <c r="C92" s="30" t="s">
        <v>91</v>
      </c>
      <c r="D92" s="30" t="s">
        <v>95</v>
      </c>
      <c r="E92" s="30" t="s">
        <v>139</v>
      </c>
      <c r="F92" s="25">
        <v>240</v>
      </c>
      <c r="G92" s="47">
        <f>G93</f>
        <v>68400</v>
      </c>
    </row>
    <row r="93" spans="1:7" ht="22.5" x14ac:dyDescent="0.25">
      <c r="A93" s="11" t="s">
        <v>163</v>
      </c>
      <c r="B93" s="23">
        <v>850</v>
      </c>
      <c r="C93" s="30" t="s">
        <v>91</v>
      </c>
      <c r="D93" s="30" t="s">
        <v>95</v>
      </c>
      <c r="E93" s="30" t="s">
        <v>139</v>
      </c>
      <c r="F93" s="25">
        <v>244</v>
      </c>
      <c r="G93" s="47">
        <v>68400</v>
      </c>
    </row>
    <row r="94" spans="1:7" ht="22.5" x14ac:dyDescent="0.25">
      <c r="A94" s="16" t="s">
        <v>48</v>
      </c>
      <c r="B94" s="23">
        <v>850</v>
      </c>
      <c r="C94" s="30" t="s">
        <v>91</v>
      </c>
      <c r="D94" s="30" t="s">
        <v>95</v>
      </c>
      <c r="E94" s="25" t="s">
        <v>141</v>
      </c>
      <c r="F94" s="25">
        <v>200</v>
      </c>
      <c r="G94" s="47">
        <f>G95</f>
        <v>1464299.64</v>
      </c>
    </row>
    <row r="95" spans="1:7" ht="22.5" x14ac:dyDescent="0.25">
      <c r="A95" s="16" t="s">
        <v>162</v>
      </c>
      <c r="B95" s="23">
        <v>850</v>
      </c>
      <c r="C95" s="30" t="s">
        <v>91</v>
      </c>
      <c r="D95" s="30" t="s">
        <v>95</v>
      </c>
      <c r="E95" s="25" t="s">
        <v>141</v>
      </c>
      <c r="F95" s="25">
        <v>240</v>
      </c>
      <c r="G95" s="47">
        <f>G96</f>
        <v>1464299.64</v>
      </c>
    </row>
    <row r="96" spans="1:7" ht="22.5" x14ac:dyDescent="0.25">
      <c r="A96" s="11" t="s">
        <v>163</v>
      </c>
      <c r="B96" s="23">
        <v>850</v>
      </c>
      <c r="C96" s="30" t="s">
        <v>91</v>
      </c>
      <c r="D96" s="30" t="s">
        <v>95</v>
      </c>
      <c r="E96" s="25" t="s">
        <v>141</v>
      </c>
      <c r="F96" s="25">
        <v>244</v>
      </c>
      <c r="G96" s="47">
        <v>1464299.64</v>
      </c>
    </row>
    <row r="97" spans="1:7" x14ac:dyDescent="0.25">
      <c r="A97" s="18" t="s">
        <v>78</v>
      </c>
      <c r="B97" s="23">
        <v>850</v>
      </c>
      <c r="C97" s="30" t="s">
        <v>91</v>
      </c>
      <c r="D97" s="30" t="s">
        <v>95</v>
      </c>
      <c r="E97" s="25" t="s">
        <v>141</v>
      </c>
      <c r="F97" s="25">
        <v>800</v>
      </c>
      <c r="G97" s="47">
        <f>G98</f>
        <v>3707.3</v>
      </c>
    </row>
    <row r="98" spans="1:7" x14ac:dyDescent="0.25">
      <c r="A98" s="18" t="s">
        <v>164</v>
      </c>
      <c r="B98" s="23">
        <v>850</v>
      </c>
      <c r="C98" s="30" t="s">
        <v>91</v>
      </c>
      <c r="D98" s="30" t="s">
        <v>95</v>
      </c>
      <c r="E98" s="25" t="s">
        <v>141</v>
      </c>
      <c r="F98" s="25">
        <v>850</v>
      </c>
      <c r="G98" s="47">
        <f>G99</f>
        <v>3707.3</v>
      </c>
    </row>
    <row r="99" spans="1:7" x14ac:dyDescent="0.25">
      <c r="A99" s="11" t="s">
        <v>167</v>
      </c>
      <c r="B99" s="23">
        <v>850</v>
      </c>
      <c r="C99" s="30" t="s">
        <v>91</v>
      </c>
      <c r="D99" s="30" t="s">
        <v>95</v>
      </c>
      <c r="E99" s="25" t="s">
        <v>141</v>
      </c>
      <c r="F99" s="25">
        <v>853</v>
      </c>
      <c r="G99" s="47">
        <v>3707.3</v>
      </c>
    </row>
    <row r="100" spans="1:7" x14ac:dyDescent="0.25">
      <c r="A100" s="52" t="s">
        <v>178</v>
      </c>
      <c r="B100" s="23"/>
      <c r="C100" s="29" t="s">
        <v>89</v>
      </c>
      <c r="D100" s="29" t="s">
        <v>98</v>
      </c>
      <c r="E100" s="25"/>
      <c r="F100" s="25"/>
      <c r="G100" s="47">
        <f>G101</f>
        <v>16875.93</v>
      </c>
    </row>
    <row r="101" spans="1:7" x14ac:dyDescent="0.25">
      <c r="A101" s="16" t="s">
        <v>179</v>
      </c>
      <c r="B101" s="23">
        <v>850</v>
      </c>
      <c r="C101" s="30" t="s">
        <v>89</v>
      </c>
      <c r="D101" s="30" t="s">
        <v>89</v>
      </c>
      <c r="E101" s="25"/>
      <c r="F101" s="25" t="s">
        <v>12</v>
      </c>
      <c r="G101" s="47">
        <f>G102+G104</f>
        <v>16875.93</v>
      </c>
    </row>
    <row r="102" spans="1:7" x14ac:dyDescent="0.25">
      <c r="A102" s="16" t="s">
        <v>33</v>
      </c>
      <c r="B102" s="23">
        <v>850</v>
      </c>
      <c r="C102" s="30" t="s">
        <v>89</v>
      </c>
      <c r="D102" s="30" t="s">
        <v>89</v>
      </c>
      <c r="E102" s="25" t="s">
        <v>111</v>
      </c>
      <c r="F102" s="25">
        <v>500</v>
      </c>
      <c r="G102" s="47">
        <f>G103</f>
        <v>14430.37</v>
      </c>
    </row>
    <row r="103" spans="1:7" x14ac:dyDescent="0.25">
      <c r="A103" s="11" t="s">
        <v>168</v>
      </c>
      <c r="B103" s="23">
        <v>850</v>
      </c>
      <c r="C103" s="30" t="s">
        <v>89</v>
      </c>
      <c r="D103" s="30" t="s">
        <v>89</v>
      </c>
      <c r="E103" s="25" t="s">
        <v>111</v>
      </c>
      <c r="F103" s="25">
        <v>540</v>
      </c>
      <c r="G103" s="47">
        <v>14430.37</v>
      </c>
    </row>
    <row r="104" spans="1:7" x14ac:dyDescent="0.25">
      <c r="A104" s="11" t="s">
        <v>33</v>
      </c>
      <c r="B104" s="23">
        <v>850</v>
      </c>
      <c r="C104" s="30" t="s">
        <v>89</v>
      </c>
      <c r="D104" s="30" t="s">
        <v>89</v>
      </c>
      <c r="E104" s="30" t="s">
        <v>180</v>
      </c>
      <c r="F104" s="25">
        <v>500</v>
      </c>
      <c r="G104" s="47">
        <f>G105</f>
        <v>2445.56</v>
      </c>
    </row>
    <row r="105" spans="1:7" x14ac:dyDescent="0.25">
      <c r="A105" s="11" t="s">
        <v>168</v>
      </c>
      <c r="B105" s="23">
        <v>850</v>
      </c>
      <c r="C105" s="30" t="s">
        <v>89</v>
      </c>
      <c r="D105" s="30" t="s">
        <v>89</v>
      </c>
      <c r="E105" s="30" t="s">
        <v>180</v>
      </c>
      <c r="F105" s="25">
        <v>540</v>
      </c>
      <c r="G105" s="47">
        <v>2445.56</v>
      </c>
    </row>
    <row r="106" spans="1:7" x14ac:dyDescent="0.25">
      <c r="A106" s="52" t="s">
        <v>181</v>
      </c>
      <c r="B106" s="23">
        <v>850</v>
      </c>
      <c r="C106" s="29" t="s">
        <v>88</v>
      </c>
      <c r="D106" s="29" t="s">
        <v>98</v>
      </c>
      <c r="E106" s="40"/>
      <c r="F106" s="40"/>
      <c r="G106" s="49">
        <f>G107</f>
        <v>245774.94000000003</v>
      </c>
    </row>
    <row r="107" spans="1:7" x14ac:dyDescent="0.25">
      <c r="A107" s="18" t="s">
        <v>182</v>
      </c>
      <c r="B107" s="23">
        <v>850</v>
      </c>
      <c r="C107" s="30" t="s">
        <v>88</v>
      </c>
      <c r="D107" s="30" t="s">
        <v>92</v>
      </c>
      <c r="E107" s="33"/>
      <c r="F107" s="40"/>
      <c r="G107" s="49">
        <f>G108+G110+G112+G114</f>
        <v>245774.94000000003</v>
      </c>
    </row>
    <row r="108" spans="1:7" x14ac:dyDescent="0.25">
      <c r="A108" s="16" t="s">
        <v>33</v>
      </c>
      <c r="B108" s="23">
        <v>850</v>
      </c>
      <c r="C108" s="30" t="s">
        <v>88</v>
      </c>
      <c r="D108" s="30" t="s">
        <v>92</v>
      </c>
      <c r="E108" s="40" t="s">
        <v>105</v>
      </c>
      <c r="F108" s="40">
        <v>500</v>
      </c>
      <c r="G108" s="49">
        <f>G109</f>
        <v>139119.94</v>
      </c>
    </row>
    <row r="109" spans="1:7" x14ac:dyDescent="0.25">
      <c r="A109" s="11" t="s">
        <v>168</v>
      </c>
      <c r="B109" s="23">
        <v>850</v>
      </c>
      <c r="C109" s="30" t="s">
        <v>88</v>
      </c>
      <c r="D109" s="30" t="s">
        <v>92</v>
      </c>
      <c r="E109" s="40" t="s">
        <v>105</v>
      </c>
      <c r="F109" s="40">
        <v>540</v>
      </c>
      <c r="G109" s="49">
        <v>139119.94</v>
      </c>
    </row>
    <row r="110" spans="1:7" x14ac:dyDescent="0.25">
      <c r="A110" s="16" t="s">
        <v>33</v>
      </c>
      <c r="B110" s="23">
        <v>850</v>
      </c>
      <c r="C110" s="30" t="s">
        <v>88</v>
      </c>
      <c r="D110" s="30" t="s">
        <v>92</v>
      </c>
      <c r="E110" s="32" t="s">
        <v>108</v>
      </c>
      <c r="F110" s="25">
        <v>500</v>
      </c>
      <c r="G110" s="47">
        <f>G111</f>
        <v>71109.02</v>
      </c>
    </row>
    <row r="111" spans="1:7" x14ac:dyDescent="0.25">
      <c r="A111" s="11" t="s">
        <v>168</v>
      </c>
      <c r="B111" s="23">
        <v>850</v>
      </c>
      <c r="C111" s="30" t="s">
        <v>88</v>
      </c>
      <c r="D111" s="30" t="s">
        <v>92</v>
      </c>
      <c r="E111" s="32" t="s">
        <v>108</v>
      </c>
      <c r="F111" s="25">
        <v>540</v>
      </c>
      <c r="G111" s="47">
        <v>71109.02</v>
      </c>
    </row>
    <row r="112" spans="1:7" x14ac:dyDescent="0.25">
      <c r="A112" s="16" t="s">
        <v>33</v>
      </c>
      <c r="B112" s="23">
        <v>850</v>
      </c>
      <c r="C112" s="30" t="s">
        <v>88</v>
      </c>
      <c r="D112" s="30" t="s">
        <v>92</v>
      </c>
      <c r="E112" s="25" t="s">
        <v>147</v>
      </c>
      <c r="F112" s="25">
        <v>500</v>
      </c>
      <c r="G112" s="47">
        <f>G113</f>
        <v>11984.32</v>
      </c>
    </row>
    <row r="113" spans="1:7" x14ac:dyDescent="0.25">
      <c r="A113" s="11" t="s">
        <v>168</v>
      </c>
      <c r="B113" s="23">
        <v>850</v>
      </c>
      <c r="C113" s="30" t="s">
        <v>88</v>
      </c>
      <c r="D113" s="30" t="s">
        <v>92</v>
      </c>
      <c r="E113" s="25" t="s">
        <v>147</v>
      </c>
      <c r="F113" s="25">
        <v>540</v>
      </c>
      <c r="G113" s="47">
        <v>11984.32</v>
      </c>
    </row>
    <row r="114" spans="1:7" x14ac:dyDescent="0.25">
      <c r="A114" s="16" t="s">
        <v>33</v>
      </c>
      <c r="B114" s="23">
        <v>850</v>
      </c>
      <c r="C114" s="30" t="s">
        <v>88</v>
      </c>
      <c r="D114" s="30" t="s">
        <v>92</v>
      </c>
      <c r="E114" s="32" t="s">
        <v>148</v>
      </c>
      <c r="F114" s="25">
        <v>500</v>
      </c>
      <c r="G114" s="47">
        <f>G115</f>
        <v>23561.66</v>
      </c>
    </row>
    <row r="115" spans="1:7" x14ac:dyDescent="0.25">
      <c r="A115" s="11" t="s">
        <v>168</v>
      </c>
      <c r="B115" s="23">
        <v>850</v>
      </c>
      <c r="C115" s="30" t="s">
        <v>88</v>
      </c>
      <c r="D115" s="30" t="s">
        <v>92</v>
      </c>
      <c r="E115" s="32" t="s">
        <v>148</v>
      </c>
      <c r="F115" s="25">
        <v>540</v>
      </c>
      <c r="G115" s="47">
        <v>23561.66</v>
      </c>
    </row>
    <row r="116" spans="1:7" x14ac:dyDescent="0.25">
      <c r="A116" s="53" t="s">
        <v>183</v>
      </c>
      <c r="B116" s="23">
        <v>850</v>
      </c>
      <c r="C116" s="31" t="s">
        <v>93</v>
      </c>
      <c r="D116" s="31" t="s">
        <v>98</v>
      </c>
      <c r="E116" s="32"/>
      <c r="F116" s="25"/>
      <c r="G116" s="47">
        <f>G117</f>
        <v>0</v>
      </c>
    </row>
    <row r="117" spans="1:7" x14ac:dyDescent="0.25">
      <c r="A117" s="16" t="s">
        <v>185</v>
      </c>
      <c r="B117" s="23">
        <v>850</v>
      </c>
      <c r="C117" s="30" t="s">
        <v>93</v>
      </c>
      <c r="D117" s="30" t="s">
        <v>95</v>
      </c>
      <c r="F117" s="25"/>
      <c r="G117" s="47">
        <v>0</v>
      </c>
    </row>
    <row r="118" spans="1:7" x14ac:dyDescent="0.25">
      <c r="A118" s="55" t="s">
        <v>184</v>
      </c>
      <c r="B118" s="23">
        <v>850</v>
      </c>
      <c r="C118" s="58">
        <v>11</v>
      </c>
      <c r="D118" s="56" t="s">
        <v>98</v>
      </c>
      <c r="E118" s="54"/>
      <c r="F118" s="54"/>
      <c r="G118" s="54">
        <f>G119</f>
        <v>23227.530000000002</v>
      </c>
    </row>
    <row r="119" spans="1:7" x14ac:dyDescent="0.25">
      <c r="A119" s="54" t="s">
        <v>186</v>
      </c>
      <c r="B119" s="23">
        <v>850</v>
      </c>
      <c r="C119" s="59" t="s">
        <v>90</v>
      </c>
      <c r="D119" s="59" t="s">
        <v>99</v>
      </c>
      <c r="E119" s="57"/>
      <c r="F119" s="54"/>
      <c r="G119" s="54">
        <f>G120+G122</f>
        <v>23227.530000000002</v>
      </c>
    </row>
    <row r="120" spans="1:7" x14ac:dyDescent="0.25">
      <c r="A120" s="16" t="s">
        <v>33</v>
      </c>
      <c r="B120" s="23">
        <v>850</v>
      </c>
      <c r="C120" s="59" t="s">
        <v>90</v>
      </c>
      <c r="D120" s="59" t="s">
        <v>99</v>
      </c>
      <c r="E120" s="59" t="s">
        <v>115</v>
      </c>
      <c r="F120" s="25">
        <v>500</v>
      </c>
      <c r="G120" s="54">
        <f>G121</f>
        <v>19858.990000000002</v>
      </c>
    </row>
    <row r="121" spans="1:7" x14ac:dyDescent="0.25">
      <c r="A121" s="54" t="s">
        <v>168</v>
      </c>
      <c r="B121" s="23">
        <v>850</v>
      </c>
      <c r="C121" s="59" t="s">
        <v>90</v>
      </c>
      <c r="D121" s="59" t="s">
        <v>99</v>
      </c>
      <c r="E121" s="59" t="s">
        <v>115</v>
      </c>
      <c r="F121" s="25">
        <v>540</v>
      </c>
      <c r="G121" s="54">
        <v>19858.990000000002</v>
      </c>
    </row>
    <row r="122" spans="1:7" x14ac:dyDescent="0.25">
      <c r="A122" s="16" t="s">
        <v>33</v>
      </c>
      <c r="B122" s="23">
        <v>850</v>
      </c>
      <c r="C122" s="59" t="s">
        <v>90</v>
      </c>
      <c r="D122" s="59" t="s">
        <v>99</v>
      </c>
      <c r="E122" s="59" t="s">
        <v>149</v>
      </c>
      <c r="F122" s="25">
        <v>500</v>
      </c>
      <c r="G122" s="54">
        <f>G123</f>
        <v>3368.54</v>
      </c>
    </row>
    <row r="123" spans="1:7" x14ac:dyDescent="0.25">
      <c r="A123" s="54" t="s">
        <v>168</v>
      </c>
      <c r="B123" s="23">
        <v>850</v>
      </c>
      <c r="C123" s="59" t="s">
        <v>90</v>
      </c>
      <c r="D123" s="59" t="s">
        <v>99</v>
      </c>
      <c r="E123" s="59" t="s">
        <v>149</v>
      </c>
      <c r="F123" s="25">
        <v>540</v>
      </c>
      <c r="G123" s="54">
        <v>3368.54</v>
      </c>
    </row>
    <row r="124" spans="1:7" x14ac:dyDescent="0.25">
      <c r="A124" s="42"/>
    </row>
  </sheetData>
  <mergeCells count="6">
    <mergeCell ref="A4:G4"/>
    <mergeCell ref="A5:G5"/>
    <mergeCell ref="A8:G8"/>
    <mergeCell ref="A1:G1"/>
    <mergeCell ref="A2:G2"/>
    <mergeCell ref="A3:G3"/>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B4" sqref="B4:C4"/>
    </sheetView>
  </sheetViews>
  <sheetFormatPr defaultRowHeight="15" x14ac:dyDescent="0.25"/>
  <cols>
    <col min="1" max="1" width="8.5703125" customWidth="1"/>
    <col min="2" max="2" width="58.140625" customWidth="1"/>
    <col min="3" max="3" width="13.85546875" customWidth="1"/>
  </cols>
  <sheetData>
    <row r="1" spans="1:3" x14ac:dyDescent="0.25">
      <c r="A1" s="61" t="s">
        <v>12</v>
      </c>
      <c r="B1" s="159" t="s">
        <v>230</v>
      </c>
      <c r="C1" s="159"/>
    </row>
    <row r="2" spans="1:3" x14ac:dyDescent="0.25">
      <c r="A2" s="61"/>
      <c r="B2" s="159" t="s">
        <v>328</v>
      </c>
      <c r="C2" s="159"/>
    </row>
    <row r="3" spans="1:3" x14ac:dyDescent="0.25">
      <c r="A3" s="61"/>
      <c r="B3" s="159" t="s">
        <v>208</v>
      </c>
      <c r="C3" s="159"/>
    </row>
    <row r="4" spans="1:3" x14ac:dyDescent="0.25">
      <c r="A4" s="61"/>
      <c r="B4" s="159" t="s">
        <v>12</v>
      </c>
      <c r="C4" s="159"/>
    </row>
    <row r="5" spans="1:3" x14ac:dyDescent="0.25">
      <c r="A5" s="61"/>
      <c r="B5" s="159" t="s">
        <v>209</v>
      </c>
      <c r="C5" s="159"/>
    </row>
    <row r="6" spans="1:3" x14ac:dyDescent="0.25">
      <c r="A6" s="61"/>
      <c r="B6" s="61"/>
      <c r="C6" s="61"/>
    </row>
    <row r="7" spans="1:3" x14ac:dyDescent="0.25">
      <c r="A7" s="156" t="s">
        <v>231</v>
      </c>
      <c r="B7" s="156"/>
      <c r="C7" s="156"/>
    </row>
    <row r="8" spans="1:3" x14ac:dyDescent="0.25">
      <c r="A8" s="156" t="s">
        <v>320</v>
      </c>
      <c r="B8" s="156"/>
      <c r="C8" s="156"/>
    </row>
    <row r="9" spans="1:3" x14ac:dyDescent="0.25">
      <c r="A9" s="156" t="s">
        <v>232</v>
      </c>
      <c r="B9" s="156"/>
      <c r="C9" s="156"/>
    </row>
    <row r="10" spans="1:3" x14ac:dyDescent="0.25">
      <c r="A10" s="61"/>
      <c r="B10" s="61"/>
      <c r="C10" s="61"/>
    </row>
    <row r="11" spans="1:3" x14ac:dyDescent="0.25">
      <c r="A11" s="62"/>
      <c r="B11" s="62"/>
      <c r="C11" s="157" t="s">
        <v>7</v>
      </c>
    </row>
    <row r="12" spans="1:3" x14ac:dyDescent="0.25">
      <c r="A12" s="63" t="s">
        <v>0</v>
      </c>
      <c r="B12" s="63" t="s">
        <v>1</v>
      </c>
      <c r="C12" s="158"/>
    </row>
    <row r="13" spans="1:3" x14ac:dyDescent="0.25">
      <c r="A13" s="64" t="s">
        <v>210</v>
      </c>
      <c r="B13" s="65" t="s">
        <v>155</v>
      </c>
      <c r="C13" s="66">
        <f>C14+C15+C18+C16+C17</f>
        <v>1304852.4200000002</v>
      </c>
    </row>
    <row r="14" spans="1:3" ht="30" x14ac:dyDescent="0.25">
      <c r="A14" s="67" t="s">
        <v>211</v>
      </c>
      <c r="B14" s="68" t="s">
        <v>156</v>
      </c>
      <c r="C14" s="69">
        <v>155893.03</v>
      </c>
    </row>
    <row r="15" spans="1:3" ht="45" x14ac:dyDescent="0.25">
      <c r="A15" s="70" t="s">
        <v>212</v>
      </c>
      <c r="B15" s="71" t="s">
        <v>161</v>
      </c>
      <c r="C15" s="69">
        <v>1002810.29</v>
      </c>
    </row>
    <row r="16" spans="1:3" ht="47.25" customHeight="1" x14ac:dyDescent="0.25">
      <c r="A16" s="70" t="s">
        <v>283</v>
      </c>
      <c r="B16" s="71" t="s">
        <v>275</v>
      </c>
      <c r="C16" s="69">
        <v>0</v>
      </c>
    </row>
    <row r="17" spans="1:3" x14ac:dyDescent="0.25">
      <c r="A17" s="70" t="s">
        <v>284</v>
      </c>
      <c r="B17" s="71" t="s">
        <v>276</v>
      </c>
      <c r="C17" s="69">
        <v>0</v>
      </c>
    </row>
    <row r="18" spans="1:3" x14ac:dyDescent="0.25">
      <c r="A18" s="70" t="s">
        <v>213</v>
      </c>
      <c r="B18" s="71" t="s">
        <v>169</v>
      </c>
      <c r="C18" s="69">
        <v>146149.1</v>
      </c>
    </row>
    <row r="19" spans="1:3" x14ac:dyDescent="0.25">
      <c r="A19" s="72" t="s">
        <v>285</v>
      </c>
      <c r="B19" s="137" t="s">
        <v>287</v>
      </c>
      <c r="C19" s="66">
        <f>C20</f>
        <v>35967.18</v>
      </c>
    </row>
    <row r="20" spans="1:3" x14ac:dyDescent="0.25">
      <c r="A20" s="70" t="s">
        <v>286</v>
      </c>
      <c r="B20" s="71" t="s">
        <v>278</v>
      </c>
      <c r="C20" s="69">
        <v>35967.18</v>
      </c>
    </row>
    <row r="21" spans="1:3" ht="28.5" x14ac:dyDescent="0.25">
      <c r="A21" s="72" t="s">
        <v>214</v>
      </c>
      <c r="B21" s="73" t="s">
        <v>171</v>
      </c>
      <c r="C21" s="66">
        <f>C22+C23</f>
        <v>7556.1</v>
      </c>
    </row>
    <row r="22" spans="1:3" x14ac:dyDescent="0.25">
      <c r="A22" s="76" t="s">
        <v>215</v>
      </c>
      <c r="B22" s="78" t="s">
        <v>172</v>
      </c>
      <c r="C22" s="69">
        <v>7556.1</v>
      </c>
    </row>
    <row r="23" spans="1:3" ht="30" x14ac:dyDescent="0.25">
      <c r="A23" s="76" t="s">
        <v>310</v>
      </c>
      <c r="B23" s="146" t="s">
        <v>309</v>
      </c>
      <c r="C23" s="69">
        <v>0</v>
      </c>
    </row>
    <row r="24" spans="1:3" x14ac:dyDescent="0.25">
      <c r="A24" s="74" t="s">
        <v>216</v>
      </c>
      <c r="B24" s="75" t="s">
        <v>173</v>
      </c>
      <c r="C24" s="66">
        <f>C25+C26</f>
        <v>1982733.3299999998</v>
      </c>
    </row>
    <row r="25" spans="1:3" x14ac:dyDescent="0.25">
      <c r="A25" s="76" t="s">
        <v>217</v>
      </c>
      <c r="B25" s="68" t="s">
        <v>174</v>
      </c>
      <c r="C25" s="69">
        <v>1882292.19</v>
      </c>
    </row>
    <row r="26" spans="1:3" x14ac:dyDescent="0.25">
      <c r="A26" s="76" t="s">
        <v>288</v>
      </c>
      <c r="B26" s="68" t="s">
        <v>281</v>
      </c>
      <c r="C26" s="69">
        <v>100441.14</v>
      </c>
    </row>
    <row r="27" spans="1:3" x14ac:dyDescent="0.25">
      <c r="A27" s="74" t="s">
        <v>218</v>
      </c>
      <c r="B27" s="75" t="s">
        <v>175</v>
      </c>
      <c r="C27" s="66">
        <f>C28+C29</f>
        <v>1757039.4000000001</v>
      </c>
    </row>
    <row r="28" spans="1:3" x14ac:dyDescent="0.25">
      <c r="A28" s="76" t="s">
        <v>219</v>
      </c>
      <c r="B28" s="77" t="s">
        <v>176</v>
      </c>
      <c r="C28" s="69">
        <v>67869.31</v>
      </c>
    </row>
    <row r="29" spans="1:3" x14ac:dyDescent="0.25">
      <c r="A29" s="76" t="s">
        <v>220</v>
      </c>
      <c r="B29" s="77" t="s">
        <v>177</v>
      </c>
      <c r="C29" s="69">
        <v>1689170.09</v>
      </c>
    </row>
    <row r="30" spans="1:3" x14ac:dyDescent="0.25">
      <c r="A30" s="74" t="s">
        <v>221</v>
      </c>
      <c r="B30" s="75" t="s">
        <v>178</v>
      </c>
      <c r="C30" s="66">
        <f>C31</f>
        <v>16875.93</v>
      </c>
    </row>
    <row r="31" spans="1:3" x14ac:dyDescent="0.25">
      <c r="A31" s="76" t="s">
        <v>222</v>
      </c>
      <c r="B31" s="68" t="s">
        <v>179</v>
      </c>
      <c r="C31" s="69">
        <v>16875.93</v>
      </c>
    </row>
    <row r="32" spans="1:3" x14ac:dyDescent="0.25">
      <c r="A32" s="74" t="s">
        <v>223</v>
      </c>
      <c r="B32" s="79" t="s">
        <v>224</v>
      </c>
      <c r="C32" s="66">
        <f>C33</f>
        <v>245774.94</v>
      </c>
    </row>
    <row r="33" spans="1:3" x14ac:dyDescent="0.25">
      <c r="A33" s="76" t="s">
        <v>225</v>
      </c>
      <c r="B33" s="77" t="s">
        <v>182</v>
      </c>
      <c r="C33" s="69">
        <v>245774.94</v>
      </c>
    </row>
    <row r="34" spans="1:3" x14ac:dyDescent="0.25">
      <c r="A34" s="74" t="s">
        <v>226</v>
      </c>
      <c r="B34" s="80" t="s">
        <v>183</v>
      </c>
      <c r="C34" s="66">
        <f>C35</f>
        <v>0</v>
      </c>
    </row>
    <row r="35" spans="1:3" x14ac:dyDescent="0.25">
      <c r="A35" s="76" t="s">
        <v>227</v>
      </c>
      <c r="B35" s="81" t="s">
        <v>185</v>
      </c>
      <c r="C35" s="69">
        <v>0</v>
      </c>
    </row>
    <row r="36" spans="1:3" x14ac:dyDescent="0.25">
      <c r="A36" s="74" t="s">
        <v>228</v>
      </c>
      <c r="B36" s="75" t="s">
        <v>184</v>
      </c>
      <c r="C36" s="66">
        <f>C37</f>
        <v>23227.53</v>
      </c>
    </row>
    <row r="37" spans="1:3" x14ac:dyDescent="0.25">
      <c r="A37" s="76" t="s">
        <v>229</v>
      </c>
      <c r="B37" s="82" t="s">
        <v>186</v>
      </c>
      <c r="C37" s="69">
        <v>23227.53</v>
      </c>
    </row>
    <row r="38" spans="1:3" x14ac:dyDescent="0.25">
      <c r="A38" s="75"/>
      <c r="B38" s="75" t="s">
        <v>26</v>
      </c>
      <c r="C38" s="83">
        <f>C13+C21+C24+C27+C30+C32+C36+C34+C19</f>
        <v>5374026.8300000001</v>
      </c>
    </row>
  </sheetData>
  <mergeCells count="9">
    <mergeCell ref="A8:C8"/>
    <mergeCell ref="A9:C9"/>
    <mergeCell ref="C11:C12"/>
    <mergeCell ref="B1:C1"/>
    <mergeCell ref="B2:C2"/>
    <mergeCell ref="B3:C3"/>
    <mergeCell ref="B4:C4"/>
    <mergeCell ref="B5:C5"/>
    <mergeCell ref="A7:C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A4" sqref="A4:C4"/>
    </sheetView>
  </sheetViews>
  <sheetFormatPr defaultRowHeight="15" x14ac:dyDescent="0.25"/>
  <cols>
    <col min="1" max="1" width="27.28515625" customWidth="1"/>
    <col min="2" max="2" width="43.140625" customWidth="1"/>
    <col min="3" max="3" width="14.42578125" customWidth="1"/>
    <col min="4" max="4" width="0" hidden="1" customWidth="1"/>
  </cols>
  <sheetData>
    <row r="1" spans="1:4" x14ac:dyDescent="0.25">
      <c r="A1" s="159" t="s">
        <v>244</v>
      </c>
      <c r="B1" s="159"/>
      <c r="C1" s="159"/>
      <c r="D1" s="61"/>
    </row>
    <row r="2" spans="1:4" x14ac:dyDescent="0.25">
      <c r="A2" s="159" t="s">
        <v>329</v>
      </c>
      <c r="B2" s="159"/>
      <c r="C2" s="159"/>
      <c r="D2" s="61"/>
    </row>
    <row r="3" spans="1:4" x14ac:dyDescent="0.25">
      <c r="A3" s="159" t="s">
        <v>208</v>
      </c>
      <c r="B3" s="159"/>
      <c r="C3" s="159"/>
      <c r="D3" s="61"/>
    </row>
    <row r="4" spans="1:4" x14ac:dyDescent="0.25">
      <c r="A4" s="159" t="s">
        <v>12</v>
      </c>
      <c r="B4" s="159"/>
      <c r="C4" s="159"/>
      <c r="D4" s="61"/>
    </row>
    <row r="5" spans="1:4" x14ac:dyDescent="0.25">
      <c r="A5" s="84" t="s">
        <v>12</v>
      </c>
      <c r="B5" s="159" t="s">
        <v>233</v>
      </c>
      <c r="C5" s="159"/>
      <c r="D5" s="84"/>
    </row>
    <row r="6" spans="1:4" x14ac:dyDescent="0.25">
      <c r="A6" s="61"/>
      <c r="B6" s="61"/>
      <c r="C6" s="159"/>
      <c r="D6" s="159"/>
    </row>
    <row r="7" spans="1:4" x14ac:dyDescent="0.25">
      <c r="A7" s="156" t="s">
        <v>234</v>
      </c>
      <c r="B7" s="156"/>
      <c r="C7" s="156"/>
      <c r="D7" s="61"/>
    </row>
    <row r="8" spans="1:4" x14ac:dyDescent="0.25">
      <c r="A8" s="156" t="s">
        <v>235</v>
      </c>
      <c r="B8" s="156"/>
      <c r="C8" s="156"/>
      <c r="D8" s="61"/>
    </row>
    <row r="9" spans="1:4" x14ac:dyDescent="0.25">
      <c r="A9" s="156" t="s">
        <v>321</v>
      </c>
      <c r="B9" s="156"/>
      <c r="C9" s="156"/>
      <c r="D9" s="61"/>
    </row>
    <row r="10" spans="1:4" x14ac:dyDescent="0.25">
      <c r="A10" s="61"/>
      <c r="B10" s="61"/>
      <c r="C10" s="61"/>
      <c r="D10" s="61"/>
    </row>
    <row r="11" spans="1:4" ht="30" x14ac:dyDescent="0.25">
      <c r="A11" s="85" t="s">
        <v>0</v>
      </c>
      <c r="B11" s="85" t="s">
        <v>236</v>
      </c>
      <c r="C11" s="86" t="s">
        <v>325</v>
      </c>
      <c r="D11" s="87"/>
    </row>
    <row r="12" spans="1:4" ht="43.5" x14ac:dyDescent="0.25">
      <c r="A12" s="88" t="s">
        <v>259</v>
      </c>
      <c r="B12" s="89" t="s">
        <v>245</v>
      </c>
      <c r="C12" s="83">
        <f>C13</f>
        <v>0</v>
      </c>
      <c r="D12" s="90"/>
    </row>
    <row r="13" spans="1:4" ht="42.75" customHeight="1" x14ac:dyDescent="0.25">
      <c r="A13" s="91" t="s">
        <v>247</v>
      </c>
      <c r="B13" s="104" t="s">
        <v>246</v>
      </c>
      <c r="C13" s="93">
        <f>C14</f>
        <v>0</v>
      </c>
      <c r="D13" s="94"/>
    </row>
    <row r="14" spans="1:4" ht="60" x14ac:dyDescent="0.25">
      <c r="A14" s="91" t="s">
        <v>249</v>
      </c>
      <c r="B14" s="95" t="s">
        <v>248</v>
      </c>
      <c r="C14" s="93">
        <f>C15</f>
        <v>0</v>
      </c>
      <c r="D14" s="96"/>
    </row>
    <row r="15" spans="1:4" ht="60" x14ac:dyDescent="0.25">
      <c r="A15" s="105" t="s">
        <v>251</v>
      </c>
      <c r="B15" s="92" t="s">
        <v>250</v>
      </c>
      <c r="C15" s="93">
        <v>0</v>
      </c>
      <c r="D15" s="94"/>
    </row>
    <row r="16" spans="1:4" ht="29.25" x14ac:dyDescent="0.25">
      <c r="A16" s="88" t="s">
        <v>237</v>
      </c>
      <c r="B16" s="89" t="s">
        <v>238</v>
      </c>
      <c r="C16" s="83">
        <f>C18-C17</f>
        <v>353012</v>
      </c>
      <c r="D16" s="90"/>
    </row>
    <row r="17" spans="1:4" ht="30" x14ac:dyDescent="0.25">
      <c r="A17" s="97" t="s">
        <v>239</v>
      </c>
      <c r="B17" s="98" t="s">
        <v>240</v>
      </c>
      <c r="C17" s="99">
        <f>доходы!C36</f>
        <v>5021014.83</v>
      </c>
      <c r="D17" s="100"/>
    </row>
    <row r="18" spans="1:4" ht="30" x14ac:dyDescent="0.25">
      <c r="A18" s="97" t="s">
        <v>241</v>
      </c>
      <c r="B18" s="98" t="s">
        <v>242</v>
      </c>
      <c r="C18" s="99">
        <f>расходы!G11</f>
        <v>5374026.8300000001</v>
      </c>
      <c r="D18" s="100"/>
    </row>
    <row r="19" spans="1:4" x14ac:dyDescent="0.25">
      <c r="A19" s="101"/>
      <c r="B19" s="130" t="s">
        <v>243</v>
      </c>
      <c r="C19" s="102">
        <f>C12+C16</f>
        <v>353012</v>
      </c>
      <c r="D19" s="103"/>
    </row>
  </sheetData>
  <mergeCells count="9">
    <mergeCell ref="A7:C7"/>
    <mergeCell ref="A8:C8"/>
    <mergeCell ref="A9:C9"/>
    <mergeCell ref="A1:C1"/>
    <mergeCell ref="A2:C2"/>
    <mergeCell ref="A3:C3"/>
    <mergeCell ref="A4:C4"/>
    <mergeCell ref="B5:C5"/>
    <mergeCell ref="C6:D6"/>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A3" sqref="A3:C3"/>
    </sheetView>
  </sheetViews>
  <sheetFormatPr defaultRowHeight="15" x14ac:dyDescent="0.25"/>
  <cols>
    <col min="2" max="2" width="58.5703125" customWidth="1"/>
    <col min="3" max="3" width="16.5703125" customWidth="1"/>
  </cols>
  <sheetData>
    <row r="1" spans="1:3" x14ac:dyDescent="0.25">
      <c r="A1" s="159" t="s">
        <v>256</v>
      </c>
      <c r="B1" s="159"/>
      <c r="C1" s="159"/>
    </row>
    <row r="2" spans="1:3" x14ac:dyDescent="0.25">
      <c r="A2" s="159" t="s">
        <v>330</v>
      </c>
      <c r="B2" s="159"/>
      <c r="C2" s="159"/>
    </row>
    <row r="3" spans="1:3" x14ac:dyDescent="0.25">
      <c r="A3" s="159" t="s">
        <v>208</v>
      </c>
      <c r="B3" s="159"/>
      <c r="C3" s="159"/>
    </row>
    <row r="4" spans="1:3" x14ac:dyDescent="0.25">
      <c r="A4" s="164" t="s">
        <v>12</v>
      </c>
      <c r="B4" s="164"/>
      <c r="C4" s="164"/>
    </row>
    <row r="5" spans="1:3" x14ac:dyDescent="0.25">
      <c r="A5" s="106" t="s">
        <v>12</v>
      </c>
      <c r="B5" s="159" t="s">
        <v>252</v>
      </c>
      <c r="C5" s="159"/>
    </row>
    <row r="6" spans="1:3" x14ac:dyDescent="0.25">
      <c r="A6" s="163"/>
      <c r="B6" s="163"/>
      <c r="C6" s="163"/>
    </row>
    <row r="7" spans="1:3" x14ac:dyDescent="0.25">
      <c r="A7" s="160" t="s">
        <v>257</v>
      </c>
      <c r="B7" s="160"/>
      <c r="C7" s="160"/>
    </row>
    <row r="8" spans="1:3" x14ac:dyDescent="0.25">
      <c r="A8" s="160" t="s">
        <v>322</v>
      </c>
      <c r="B8" s="160"/>
      <c r="C8" s="160"/>
    </row>
    <row r="9" spans="1:3" x14ac:dyDescent="0.25">
      <c r="A9" s="61"/>
      <c r="B9" s="61"/>
      <c r="C9" s="61"/>
    </row>
    <row r="10" spans="1:3" ht="31.5" customHeight="1" x14ac:dyDescent="0.25">
      <c r="A10" s="107" t="s">
        <v>253</v>
      </c>
      <c r="B10" s="107" t="s">
        <v>254</v>
      </c>
      <c r="C10" s="107" t="s">
        <v>258</v>
      </c>
    </row>
    <row r="11" spans="1:3" ht="50.25" customHeight="1" x14ac:dyDescent="0.25">
      <c r="A11" s="108">
        <v>1</v>
      </c>
      <c r="B11" s="109" t="s">
        <v>81</v>
      </c>
      <c r="C11" s="110">
        <v>83093.34</v>
      </c>
    </row>
    <row r="12" spans="1:3" ht="48.75" customHeight="1" x14ac:dyDescent="0.25">
      <c r="A12" s="108">
        <v>2</v>
      </c>
      <c r="B12" s="109" t="s">
        <v>82</v>
      </c>
      <c r="C12" s="110">
        <v>162681.60000000001</v>
      </c>
    </row>
    <row r="13" spans="1:3" ht="63.75" customHeight="1" x14ac:dyDescent="0.25">
      <c r="A13" s="108">
        <v>3</v>
      </c>
      <c r="B13" s="109" t="s">
        <v>83</v>
      </c>
      <c r="C13" s="110">
        <v>23227.53</v>
      </c>
    </row>
    <row r="14" spans="1:3" ht="53.25" customHeight="1" x14ac:dyDescent="0.25">
      <c r="A14" s="108">
        <v>4</v>
      </c>
      <c r="B14" s="109" t="s">
        <v>84</v>
      </c>
      <c r="C14" s="110">
        <v>16875.93</v>
      </c>
    </row>
    <row r="15" spans="1:3" ht="63.75" customHeight="1" x14ac:dyDescent="0.25">
      <c r="A15" s="108">
        <v>5</v>
      </c>
      <c r="B15" s="109" t="s">
        <v>79</v>
      </c>
      <c r="C15" s="110">
        <v>17374.2</v>
      </c>
    </row>
    <row r="16" spans="1:3" ht="58.5" customHeight="1" x14ac:dyDescent="0.25">
      <c r="A16" s="111">
        <v>6</v>
      </c>
      <c r="B16" s="112" t="s">
        <v>80</v>
      </c>
      <c r="C16" s="110">
        <v>16431.7</v>
      </c>
    </row>
    <row r="17" spans="1:3" ht="96" customHeight="1" x14ac:dyDescent="0.25">
      <c r="A17" s="138">
        <v>7</v>
      </c>
      <c r="B17" s="3" t="s">
        <v>289</v>
      </c>
      <c r="C17" s="139">
        <v>100441.14</v>
      </c>
    </row>
    <row r="18" spans="1:3" x14ac:dyDescent="0.25">
      <c r="A18" s="161" t="s">
        <v>255</v>
      </c>
      <c r="B18" s="162"/>
      <c r="C18" s="113">
        <f>SUM(C11:C17)</f>
        <v>420125.44</v>
      </c>
    </row>
    <row r="19" spans="1:3" x14ac:dyDescent="0.25">
      <c r="A19" s="61"/>
      <c r="B19" s="61"/>
      <c r="C19" s="61"/>
    </row>
  </sheetData>
  <mergeCells count="9">
    <mergeCell ref="A7:C7"/>
    <mergeCell ref="A8:C8"/>
    <mergeCell ref="A18:B18"/>
    <mergeCell ref="A6:C6"/>
    <mergeCell ref="A1:C1"/>
    <mergeCell ref="A2:C2"/>
    <mergeCell ref="A3:C3"/>
    <mergeCell ref="A4:C4"/>
    <mergeCell ref="B5:C5"/>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tabSelected="1" workbookViewId="0">
      <selection activeCell="E3" sqref="E3:H3"/>
    </sheetView>
  </sheetViews>
  <sheetFormatPr defaultRowHeight="15" x14ac:dyDescent="0.25"/>
  <cols>
    <col min="1" max="1" width="47" customWidth="1"/>
    <col min="2" max="2" width="4.140625" customWidth="1"/>
    <col min="3" max="3" width="4" customWidth="1"/>
    <col min="4" max="4" width="4.42578125" customWidth="1"/>
    <col min="5" max="5" width="11.140625" customWidth="1"/>
    <col min="6" max="6" width="4" customWidth="1"/>
    <col min="7" max="7" width="12" customWidth="1"/>
    <col min="8" max="8" width="0.28515625" customWidth="1"/>
  </cols>
  <sheetData>
    <row r="1" spans="1:8" x14ac:dyDescent="0.25">
      <c r="A1" s="154"/>
      <c r="B1" s="154"/>
      <c r="C1" s="154"/>
      <c r="D1" s="154"/>
      <c r="E1" s="154" t="s">
        <v>27</v>
      </c>
      <c r="F1" s="154"/>
      <c r="G1" s="154"/>
      <c r="H1" s="154"/>
    </row>
    <row r="2" spans="1:8" x14ac:dyDescent="0.25">
      <c r="A2" s="154"/>
      <c r="B2" s="154"/>
      <c r="C2" s="154"/>
      <c r="D2" s="154"/>
      <c r="E2" s="154" t="s">
        <v>328</v>
      </c>
      <c r="F2" s="154"/>
      <c r="G2" s="154"/>
      <c r="H2" s="154"/>
    </row>
    <row r="3" spans="1:8" x14ac:dyDescent="0.25">
      <c r="A3" s="154"/>
      <c r="B3" s="154"/>
      <c r="C3" s="154"/>
      <c r="D3" s="154"/>
      <c r="E3" s="154" t="s">
        <v>304</v>
      </c>
      <c r="F3" s="154"/>
      <c r="G3" s="154"/>
      <c r="H3" s="154"/>
    </row>
    <row r="4" spans="1:8" x14ac:dyDescent="0.25">
      <c r="A4" s="154"/>
      <c r="B4" s="154"/>
      <c r="C4" s="154"/>
      <c r="D4" s="154"/>
      <c r="E4" s="154" t="s">
        <v>12</v>
      </c>
      <c r="F4" s="154"/>
      <c r="G4" s="154"/>
      <c r="H4" s="154"/>
    </row>
    <row r="5" spans="1:8" x14ac:dyDescent="0.25">
      <c r="A5" s="154"/>
      <c r="B5" s="154"/>
      <c r="C5" s="154"/>
      <c r="D5" s="154"/>
      <c r="E5" s="154" t="s">
        <v>28</v>
      </c>
      <c r="F5" s="154"/>
      <c r="G5" s="154"/>
      <c r="H5" s="154"/>
    </row>
    <row r="6" spans="1:8" x14ac:dyDescent="0.25">
      <c r="A6" s="7"/>
      <c r="B6" s="7"/>
      <c r="C6" s="7"/>
      <c r="D6" s="7"/>
      <c r="E6" s="38"/>
      <c r="F6" s="38"/>
      <c r="G6" s="38"/>
    </row>
    <row r="7" spans="1:8" x14ac:dyDescent="0.25">
      <c r="A7" s="7"/>
      <c r="B7" s="7"/>
      <c r="C7" s="7"/>
      <c r="D7" s="37"/>
      <c r="E7" s="38"/>
      <c r="F7" s="38"/>
      <c r="G7" s="38"/>
    </row>
    <row r="8" spans="1:8" ht="48.75" customHeight="1" x14ac:dyDescent="0.25">
      <c r="A8" s="155" t="s">
        <v>326</v>
      </c>
      <c r="B8" s="155"/>
      <c r="C8" s="155"/>
      <c r="D8" s="155"/>
      <c r="E8" s="153"/>
      <c r="F8" s="153"/>
      <c r="G8" s="153"/>
    </row>
    <row r="9" spans="1:8" x14ac:dyDescent="0.25">
      <c r="A9" s="4"/>
      <c r="B9" s="4"/>
      <c r="C9" s="4"/>
      <c r="D9" s="4"/>
      <c r="E9" s="38"/>
      <c r="F9" s="38"/>
      <c r="G9" s="38"/>
    </row>
    <row r="10" spans="1:8" ht="45" x14ac:dyDescent="0.25">
      <c r="A10" s="8" t="s">
        <v>1</v>
      </c>
      <c r="B10" s="8" t="s">
        <v>86</v>
      </c>
      <c r="C10" s="8" t="s">
        <v>87</v>
      </c>
      <c r="D10" s="8" t="s">
        <v>97</v>
      </c>
      <c r="E10" s="39" t="s">
        <v>101</v>
      </c>
      <c r="F10" s="39" t="s">
        <v>151</v>
      </c>
      <c r="G10" s="44" t="s">
        <v>152</v>
      </c>
    </row>
    <row r="11" spans="1:8" ht="31.5" x14ac:dyDescent="0.25">
      <c r="A11" s="9" t="s">
        <v>29</v>
      </c>
      <c r="B11" s="23">
        <v>850</v>
      </c>
      <c r="C11" s="28" t="s">
        <v>88</v>
      </c>
      <c r="D11" s="28" t="s">
        <v>98</v>
      </c>
      <c r="E11" s="28" t="s">
        <v>102</v>
      </c>
      <c r="F11" s="26"/>
      <c r="G11" s="45">
        <f>G12+G16+G20</f>
        <v>224659.33000000002</v>
      </c>
    </row>
    <row r="12" spans="1:8" ht="31.5" x14ac:dyDescent="0.25">
      <c r="A12" s="10" t="s">
        <v>30</v>
      </c>
      <c r="B12" s="24">
        <v>850</v>
      </c>
      <c r="C12" s="29" t="s">
        <v>88</v>
      </c>
      <c r="D12" s="29" t="s">
        <v>92</v>
      </c>
      <c r="E12" s="29" t="s">
        <v>103</v>
      </c>
      <c r="F12" s="25"/>
      <c r="G12" s="46">
        <f>G14</f>
        <v>139119.94</v>
      </c>
    </row>
    <row r="13" spans="1:8" ht="42" x14ac:dyDescent="0.25">
      <c r="A13" s="10" t="s">
        <v>31</v>
      </c>
      <c r="B13" s="24">
        <v>850</v>
      </c>
      <c r="C13" s="29" t="s">
        <v>88</v>
      </c>
      <c r="D13" s="29" t="s">
        <v>92</v>
      </c>
      <c r="E13" s="29" t="s">
        <v>104</v>
      </c>
      <c r="F13" s="25"/>
      <c r="G13" s="46">
        <f>G14</f>
        <v>139119.94</v>
      </c>
    </row>
    <row r="14" spans="1:8" ht="45" x14ac:dyDescent="0.25">
      <c r="A14" s="11" t="s">
        <v>32</v>
      </c>
      <c r="B14" s="25">
        <v>850</v>
      </c>
      <c r="C14" s="30" t="s">
        <v>88</v>
      </c>
      <c r="D14" s="30" t="s">
        <v>92</v>
      </c>
      <c r="E14" s="30" t="s">
        <v>105</v>
      </c>
      <c r="F14" s="25"/>
      <c r="G14" s="47">
        <f>G15</f>
        <v>139119.94</v>
      </c>
    </row>
    <row r="15" spans="1:8" x14ac:dyDescent="0.25">
      <c r="A15" s="12" t="s">
        <v>33</v>
      </c>
      <c r="B15" s="25">
        <v>850</v>
      </c>
      <c r="C15" s="30" t="s">
        <v>88</v>
      </c>
      <c r="D15" s="30" t="s">
        <v>92</v>
      </c>
      <c r="E15" s="27"/>
      <c r="F15" s="27">
        <v>500</v>
      </c>
      <c r="G15" s="48">
        <v>139119.94</v>
      </c>
    </row>
    <row r="16" spans="1:8" ht="31.5" x14ac:dyDescent="0.25">
      <c r="A16" s="10" t="s">
        <v>34</v>
      </c>
      <c r="B16" s="24">
        <v>850</v>
      </c>
      <c r="C16" s="29" t="s">
        <v>88</v>
      </c>
      <c r="D16" s="29" t="s">
        <v>92</v>
      </c>
      <c r="E16" s="29" t="s">
        <v>106</v>
      </c>
      <c r="F16" s="25"/>
      <c r="G16" s="46">
        <f>G18</f>
        <v>71109.02</v>
      </c>
    </row>
    <row r="17" spans="1:7" ht="21" x14ac:dyDescent="0.25">
      <c r="A17" s="10" t="s">
        <v>35</v>
      </c>
      <c r="B17" s="24">
        <v>850</v>
      </c>
      <c r="C17" s="29" t="s">
        <v>88</v>
      </c>
      <c r="D17" s="29" t="s">
        <v>92</v>
      </c>
      <c r="E17" s="29" t="s">
        <v>107</v>
      </c>
      <c r="F17" s="25"/>
      <c r="G17" s="46">
        <f>G18</f>
        <v>71109.02</v>
      </c>
    </row>
    <row r="18" spans="1:7" ht="56.25" x14ac:dyDescent="0.25">
      <c r="A18" s="11" t="s">
        <v>36</v>
      </c>
      <c r="B18" s="25">
        <v>850</v>
      </c>
      <c r="C18" s="30" t="s">
        <v>88</v>
      </c>
      <c r="D18" s="30" t="s">
        <v>92</v>
      </c>
      <c r="E18" s="30" t="s">
        <v>108</v>
      </c>
      <c r="F18" s="27" t="s">
        <v>12</v>
      </c>
      <c r="G18" s="47">
        <f>G19</f>
        <v>71109.02</v>
      </c>
    </row>
    <row r="19" spans="1:7" x14ac:dyDescent="0.25">
      <c r="A19" s="13" t="s">
        <v>33</v>
      </c>
      <c r="B19" s="25">
        <v>850</v>
      </c>
      <c r="C19" s="30" t="s">
        <v>88</v>
      </c>
      <c r="D19" s="30" t="s">
        <v>92</v>
      </c>
      <c r="E19" s="30" t="s">
        <v>12</v>
      </c>
      <c r="F19" s="27">
        <v>500</v>
      </c>
      <c r="G19" s="48">
        <v>71109.02</v>
      </c>
    </row>
    <row r="20" spans="1:7" x14ac:dyDescent="0.25">
      <c r="A20" s="10" t="s">
        <v>37</v>
      </c>
      <c r="B20" s="25">
        <v>850</v>
      </c>
      <c r="C20" s="29" t="s">
        <v>89</v>
      </c>
      <c r="D20" s="29" t="s">
        <v>89</v>
      </c>
      <c r="E20" s="29" t="s">
        <v>109</v>
      </c>
      <c r="F20" s="25"/>
      <c r="G20" s="46">
        <f>G22</f>
        <v>14430.37</v>
      </c>
    </row>
    <row r="21" spans="1:7" ht="52.5" x14ac:dyDescent="0.25">
      <c r="A21" s="10" t="s">
        <v>38</v>
      </c>
      <c r="B21" s="25">
        <v>850</v>
      </c>
      <c r="C21" s="29" t="s">
        <v>89</v>
      </c>
      <c r="D21" s="29" t="s">
        <v>89</v>
      </c>
      <c r="E21" s="29" t="s">
        <v>110</v>
      </c>
      <c r="F21" s="25"/>
      <c r="G21" s="46">
        <f>G22</f>
        <v>14430.37</v>
      </c>
    </row>
    <row r="22" spans="1:7" ht="33.75" x14ac:dyDescent="0.25">
      <c r="A22" s="11" t="s">
        <v>39</v>
      </c>
      <c r="B22" s="25">
        <v>850</v>
      </c>
      <c r="C22" s="30" t="s">
        <v>89</v>
      </c>
      <c r="D22" s="30" t="s">
        <v>89</v>
      </c>
      <c r="E22" s="30" t="s">
        <v>111</v>
      </c>
      <c r="F22" s="25"/>
      <c r="G22" s="47">
        <f>G23</f>
        <v>14430.37</v>
      </c>
    </row>
    <row r="23" spans="1:7" x14ac:dyDescent="0.25">
      <c r="A23" s="12" t="s">
        <v>33</v>
      </c>
      <c r="B23" s="25">
        <v>850</v>
      </c>
      <c r="C23" s="30" t="s">
        <v>89</v>
      </c>
      <c r="D23" s="30" t="s">
        <v>89</v>
      </c>
      <c r="E23" s="27"/>
      <c r="F23" s="27">
        <v>500</v>
      </c>
      <c r="G23" s="48">
        <v>14430.37</v>
      </c>
    </row>
    <row r="24" spans="1:7" ht="21" x14ac:dyDescent="0.25">
      <c r="A24" s="14" t="s">
        <v>40</v>
      </c>
      <c r="B24" s="23">
        <v>850</v>
      </c>
      <c r="C24" s="28" t="s">
        <v>90</v>
      </c>
      <c r="D24" s="28" t="s">
        <v>98</v>
      </c>
      <c r="E24" s="28" t="s">
        <v>112</v>
      </c>
      <c r="F24" s="23"/>
      <c r="G24" s="45">
        <f>G25</f>
        <v>19858.990000000002</v>
      </c>
    </row>
    <row r="25" spans="1:7" ht="31.5" x14ac:dyDescent="0.25">
      <c r="A25" s="10" t="s">
        <v>41</v>
      </c>
      <c r="B25" s="24">
        <v>850</v>
      </c>
      <c r="C25" s="29" t="s">
        <v>90</v>
      </c>
      <c r="D25" s="29" t="s">
        <v>99</v>
      </c>
      <c r="E25" s="29" t="s">
        <v>113</v>
      </c>
      <c r="F25" s="24"/>
      <c r="G25" s="46">
        <f>G27</f>
        <v>19858.990000000002</v>
      </c>
    </row>
    <row r="26" spans="1:7" ht="21" x14ac:dyDescent="0.25">
      <c r="A26" s="10" t="s">
        <v>42</v>
      </c>
      <c r="B26" s="24">
        <v>850</v>
      </c>
      <c r="C26" s="29" t="s">
        <v>90</v>
      </c>
      <c r="D26" s="29" t="s">
        <v>99</v>
      </c>
      <c r="E26" s="29" t="s">
        <v>114</v>
      </c>
      <c r="F26" s="24"/>
      <c r="G26" s="46">
        <f>G27</f>
        <v>19858.990000000002</v>
      </c>
    </row>
    <row r="27" spans="1:7" ht="45" x14ac:dyDescent="0.25">
      <c r="A27" s="11" t="s">
        <v>43</v>
      </c>
      <c r="B27" s="25">
        <v>850</v>
      </c>
      <c r="C27" s="30" t="s">
        <v>90</v>
      </c>
      <c r="D27" s="30" t="s">
        <v>99</v>
      </c>
      <c r="E27" s="30" t="s">
        <v>115</v>
      </c>
      <c r="F27" s="25"/>
      <c r="G27" s="47">
        <f>G28</f>
        <v>19858.990000000002</v>
      </c>
    </row>
    <row r="28" spans="1:7" x14ac:dyDescent="0.25">
      <c r="A28" s="12" t="s">
        <v>33</v>
      </c>
      <c r="B28" s="25">
        <v>850</v>
      </c>
      <c r="C28" s="30" t="s">
        <v>90</v>
      </c>
      <c r="D28" s="30" t="s">
        <v>99</v>
      </c>
      <c r="E28" s="27"/>
      <c r="F28" s="27">
        <v>500</v>
      </c>
      <c r="G28" s="48">
        <v>19858.990000000002</v>
      </c>
    </row>
    <row r="29" spans="1:7" ht="31.5" x14ac:dyDescent="0.25">
      <c r="A29" s="9" t="s">
        <v>44</v>
      </c>
      <c r="B29" s="23">
        <v>850</v>
      </c>
      <c r="C29" s="28" t="s">
        <v>91</v>
      </c>
      <c r="D29" s="28" t="s">
        <v>92</v>
      </c>
      <c r="E29" s="28" t="s">
        <v>116</v>
      </c>
      <c r="F29" s="23"/>
      <c r="G29" s="45">
        <f>G30</f>
        <v>67869.31</v>
      </c>
    </row>
    <row r="30" spans="1:7" ht="42" x14ac:dyDescent="0.25">
      <c r="A30" s="17" t="s">
        <v>45</v>
      </c>
      <c r="B30" s="24">
        <v>850</v>
      </c>
      <c r="C30" s="31" t="s">
        <v>91</v>
      </c>
      <c r="D30" s="31" t="s">
        <v>92</v>
      </c>
      <c r="E30" s="31" t="s">
        <v>117</v>
      </c>
      <c r="F30" s="24" t="s">
        <v>12</v>
      </c>
      <c r="G30" s="46">
        <f>G32+G34</f>
        <v>67869.31</v>
      </c>
    </row>
    <row r="31" spans="1:7" ht="31.5" x14ac:dyDescent="0.25">
      <c r="A31" s="17" t="s">
        <v>46</v>
      </c>
      <c r="B31" s="24">
        <v>850</v>
      </c>
      <c r="C31" s="31" t="s">
        <v>91</v>
      </c>
      <c r="D31" s="31" t="s">
        <v>92</v>
      </c>
      <c r="E31" s="31" t="s">
        <v>118</v>
      </c>
      <c r="F31" s="24"/>
      <c r="G31" s="46">
        <f>G32</f>
        <v>67721.2</v>
      </c>
    </row>
    <row r="32" spans="1:7" ht="45" x14ac:dyDescent="0.25">
      <c r="A32" s="18" t="s">
        <v>47</v>
      </c>
      <c r="B32" s="25">
        <v>850</v>
      </c>
      <c r="C32" s="32" t="s">
        <v>91</v>
      </c>
      <c r="D32" s="32" t="s">
        <v>92</v>
      </c>
      <c r="E32" s="32" t="s">
        <v>119</v>
      </c>
      <c r="F32" s="25"/>
      <c r="G32" s="47">
        <f>G33</f>
        <v>67721.2</v>
      </c>
    </row>
    <row r="33" spans="1:7" ht="22.5" x14ac:dyDescent="0.25">
      <c r="A33" s="19" t="s">
        <v>48</v>
      </c>
      <c r="B33" s="25">
        <v>850</v>
      </c>
      <c r="C33" s="33" t="s">
        <v>91</v>
      </c>
      <c r="D33" s="33" t="s">
        <v>92</v>
      </c>
      <c r="F33" s="27">
        <v>200</v>
      </c>
      <c r="G33" s="48">
        <v>67721.2</v>
      </c>
    </row>
    <row r="34" spans="1:7" ht="45" x14ac:dyDescent="0.25">
      <c r="A34" s="18" t="s">
        <v>47</v>
      </c>
      <c r="B34" s="25">
        <v>850</v>
      </c>
      <c r="C34" s="32" t="s">
        <v>91</v>
      </c>
      <c r="D34" s="32" t="s">
        <v>92</v>
      </c>
      <c r="E34" s="54" t="s">
        <v>119</v>
      </c>
      <c r="F34" s="27"/>
      <c r="G34" s="47">
        <f>G35</f>
        <v>148.11000000000001</v>
      </c>
    </row>
    <row r="35" spans="1:7" x14ac:dyDescent="0.25">
      <c r="A35" s="19" t="s">
        <v>78</v>
      </c>
      <c r="B35" s="25">
        <v>850</v>
      </c>
      <c r="C35" s="33" t="s">
        <v>91</v>
      </c>
      <c r="D35" s="33" t="s">
        <v>92</v>
      </c>
      <c r="F35" s="27">
        <v>800</v>
      </c>
      <c r="G35" s="48">
        <v>148.11000000000001</v>
      </c>
    </row>
    <row r="36" spans="1:7" ht="21" x14ac:dyDescent="0.25">
      <c r="A36" s="9" t="s">
        <v>49</v>
      </c>
      <c r="B36" s="23">
        <v>850</v>
      </c>
      <c r="C36" s="28" t="s">
        <v>92</v>
      </c>
      <c r="D36" s="28" t="s">
        <v>96</v>
      </c>
      <c r="E36" s="28" t="s">
        <v>120</v>
      </c>
      <c r="F36" s="23"/>
      <c r="G36" s="45">
        <f>G37</f>
        <v>86343.2</v>
      </c>
    </row>
    <row r="37" spans="1:7" ht="31.5" x14ac:dyDescent="0.25">
      <c r="A37" s="10" t="s">
        <v>50</v>
      </c>
      <c r="B37" s="24">
        <v>850</v>
      </c>
      <c r="C37" s="29" t="s">
        <v>92</v>
      </c>
      <c r="D37" s="29" t="s">
        <v>96</v>
      </c>
      <c r="E37" s="29" t="s">
        <v>121</v>
      </c>
      <c r="F37" s="24"/>
      <c r="G37" s="46">
        <f>G39+G41</f>
        <v>86343.2</v>
      </c>
    </row>
    <row r="38" spans="1:7" ht="61.5" customHeight="1" x14ac:dyDescent="0.25">
      <c r="A38" s="10" t="s">
        <v>261</v>
      </c>
      <c r="B38" s="24">
        <v>850</v>
      </c>
      <c r="C38" s="29" t="s">
        <v>92</v>
      </c>
      <c r="D38" s="29" t="s">
        <v>96</v>
      </c>
      <c r="E38" s="29" t="s">
        <v>262</v>
      </c>
      <c r="F38" s="24"/>
      <c r="G38" s="46">
        <f>G39</f>
        <v>3800</v>
      </c>
    </row>
    <row r="39" spans="1:7" ht="22.5" x14ac:dyDescent="0.25">
      <c r="A39" s="11" t="s">
        <v>51</v>
      </c>
      <c r="B39" s="25">
        <v>850</v>
      </c>
      <c r="C39" s="30" t="s">
        <v>92</v>
      </c>
      <c r="D39" s="30" t="s">
        <v>96</v>
      </c>
      <c r="E39" s="30" t="s">
        <v>170</v>
      </c>
      <c r="F39" s="24"/>
      <c r="G39" s="47">
        <f>G40</f>
        <v>3800</v>
      </c>
    </row>
    <row r="40" spans="1:7" ht="22.5" x14ac:dyDescent="0.25">
      <c r="A40" s="13" t="s">
        <v>48</v>
      </c>
      <c r="B40" s="25">
        <v>850</v>
      </c>
      <c r="C40" s="30" t="s">
        <v>92</v>
      </c>
      <c r="D40" s="30" t="s">
        <v>96</v>
      </c>
      <c r="E40" s="30"/>
      <c r="F40" s="27">
        <v>200</v>
      </c>
      <c r="G40" s="48">
        <v>3800</v>
      </c>
    </row>
    <row r="41" spans="1:7" ht="45.75" customHeight="1" x14ac:dyDescent="0.25">
      <c r="A41" s="10" t="s">
        <v>264</v>
      </c>
      <c r="B41" s="24">
        <v>850</v>
      </c>
      <c r="C41" s="29" t="s">
        <v>92</v>
      </c>
      <c r="D41" s="29" t="s">
        <v>96</v>
      </c>
      <c r="E41" s="29" t="s">
        <v>263</v>
      </c>
      <c r="F41" s="24"/>
      <c r="G41" s="46">
        <f>G42</f>
        <v>82543.199999999997</v>
      </c>
    </row>
    <row r="42" spans="1:7" ht="30.75" customHeight="1" x14ac:dyDescent="0.25">
      <c r="A42" s="13" t="s">
        <v>51</v>
      </c>
      <c r="B42" s="25">
        <v>850</v>
      </c>
      <c r="C42" s="30" t="s">
        <v>92</v>
      </c>
      <c r="D42" s="30" t="s">
        <v>96</v>
      </c>
      <c r="E42" s="30" t="s">
        <v>260</v>
      </c>
      <c r="F42" s="27"/>
      <c r="G42" s="48">
        <f>G43</f>
        <v>82543.199999999997</v>
      </c>
    </row>
    <row r="43" spans="1:7" ht="22.5" x14ac:dyDescent="0.25">
      <c r="A43" s="13" t="s">
        <v>48</v>
      </c>
      <c r="B43" s="25">
        <v>850</v>
      </c>
      <c r="C43" s="30" t="s">
        <v>92</v>
      </c>
      <c r="D43" s="30" t="s">
        <v>96</v>
      </c>
      <c r="E43" s="30"/>
      <c r="F43" s="27">
        <v>200</v>
      </c>
      <c r="G43" s="48">
        <v>82543.199999999997</v>
      </c>
    </row>
    <row r="44" spans="1:7" ht="31.5" x14ac:dyDescent="0.25">
      <c r="A44" s="9" t="s">
        <v>52</v>
      </c>
      <c r="B44" s="23">
        <v>850</v>
      </c>
      <c r="C44" s="28" t="s">
        <v>91</v>
      </c>
      <c r="D44" s="28" t="s">
        <v>92</v>
      </c>
      <c r="E44" s="28" t="s">
        <v>122</v>
      </c>
      <c r="F44" s="23"/>
      <c r="G44" s="45">
        <f>G45</f>
        <v>0</v>
      </c>
    </row>
    <row r="45" spans="1:7" ht="42" x14ac:dyDescent="0.25">
      <c r="A45" s="15" t="s">
        <v>53</v>
      </c>
      <c r="B45" s="24">
        <v>850</v>
      </c>
      <c r="C45" s="29" t="s">
        <v>91</v>
      </c>
      <c r="D45" s="29" t="s">
        <v>92</v>
      </c>
      <c r="E45" s="24" t="s">
        <v>123</v>
      </c>
      <c r="F45" s="27" t="s">
        <v>12</v>
      </c>
      <c r="G45" s="47">
        <v>0</v>
      </c>
    </row>
    <row r="46" spans="1:7" ht="21" x14ac:dyDescent="0.25">
      <c r="A46" s="9" t="s">
        <v>54</v>
      </c>
      <c r="B46" s="26">
        <v>850</v>
      </c>
      <c r="C46" s="35" t="s">
        <v>94</v>
      </c>
      <c r="D46" s="35" t="s">
        <v>98</v>
      </c>
      <c r="E46" s="28" t="s">
        <v>124</v>
      </c>
      <c r="F46" s="43"/>
      <c r="G46" s="45">
        <f>G47</f>
        <v>1882292.19</v>
      </c>
    </row>
    <row r="47" spans="1:7" ht="31.5" x14ac:dyDescent="0.25">
      <c r="A47" s="10" t="s">
        <v>55</v>
      </c>
      <c r="B47" s="25">
        <v>850</v>
      </c>
      <c r="C47" s="30" t="s">
        <v>94</v>
      </c>
      <c r="D47" s="30" t="s">
        <v>100</v>
      </c>
      <c r="E47" s="29" t="s">
        <v>125</v>
      </c>
      <c r="F47" s="24"/>
      <c r="G47" s="46">
        <f>G48</f>
        <v>1882292.19</v>
      </c>
    </row>
    <row r="48" spans="1:7" ht="31.5" x14ac:dyDescent="0.25">
      <c r="A48" s="10" t="s">
        <v>56</v>
      </c>
      <c r="B48" s="25">
        <v>850</v>
      </c>
      <c r="C48" s="30" t="s">
        <v>94</v>
      </c>
      <c r="D48" s="30" t="s">
        <v>100</v>
      </c>
      <c r="E48" s="29" t="s">
        <v>126</v>
      </c>
      <c r="F48" s="24"/>
      <c r="G48" s="46">
        <f>G49+G51</f>
        <v>1882292.19</v>
      </c>
    </row>
    <row r="49" spans="1:7" ht="33.75" x14ac:dyDescent="0.25">
      <c r="A49" s="16" t="s">
        <v>57</v>
      </c>
      <c r="B49" s="25">
        <v>850</v>
      </c>
      <c r="C49" s="30" t="s">
        <v>94</v>
      </c>
      <c r="D49" s="30" t="s">
        <v>100</v>
      </c>
      <c r="E49" s="25" t="s">
        <v>127</v>
      </c>
      <c r="F49" s="25"/>
      <c r="G49" s="47">
        <f>G50</f>
        <v>178536.23</v>
      </c>
    </row>
    <row r="50" spans="1:7" ht="22.5" x14ac:dyDescent="0.25">
      <c r="A50" s="13" t="s">
        <v>48</v>
      </c>
      <c r="B50" s="25">
        <v>850</v>
      </c>
      <c r="C50" s="30" t="s">
        <v>94</v>
      </c>
      <c r="D50" s="30" t="s">
        <v>100</v>
      </c>
      <c r="E50" s="30"/>
      <c r="F50" s="27">
        <v>200</v>
      </c>
      <c r="G50" s="48">
        <v>178536.23</v>
      </c>
    </row>
    <row r="51" spans="1:7" ht="33.75" x14ac:dyDescent="0.25">
      <c r="A51" s="11" t="s">
        <v>58</v>
      </c>
      <c r="B51" s="25">
        <v>850</v>
      </c>
      <c r="C51" s="30" t="s">
        <v>94</v>
      </c>
      <c r="D51" s="30" t="s">
        <v>100</v>
      </c>
      <c r="E51" s="30" t="s">
        <v>128</v>
      </c>
      <c r="F51" s="25"/>
      <c r="G51" s="47">
        <f>G52</f>
        <v>1703755.96</v>
      </c>
    </row>
    <row r="52" spans="1:7" ht="22.5" x14ac:dyDescent="0.25">
      <c r="A52" s="12" t="s">
        <v>48</v>
      </c>
      <c r="B52" s="25">
        <v>850</v>
      </c>
      <c r="C52" s="30" t="s">
        <v>94</v>
      </c>
      <c r="D52" s="30" t="s">
        <v>100</v>
      </c>
      <c r="E52" s="27"/>
      <c r="F52" s="27">
        <v>200</v>
      </c>
      <c r="G52" s="48">
        <v>1703755.96</v>
      </c>
    </row>
    <row r="53" spans="1:7" ht="42" x14ac:dyDescent="0.25">
      <c r="A53" s="9" t="s">
        <v>59</v>
      </c>
      <c r="B53" s="26">
        <v>850</v>
      </c>
      <c r="C53" s="35" t="s">
        <v>95</v>
      </c>
      <c r="D53" s="35" t="s">
        <v>98</v>
      </c>
      <c r="E53" s="28" t="s">
        <v>129</v>
      </c>
      <c r="F53" s="23"/>
      <c r="G53" s="45">
        <f>G54</f>
        <v>7556.1</v>
      </c>
    </row>
    <row r="54" spans="1:7" ht="42" x14ac:dyDescent="0.25">
      <c r="A54" s="10" t="s">
        <v>60</v>
      </c>
      <c r="B54" s="25">
        <v>850</v>
      </c>
      <c r="C54" s="30" t="s">
        <v>95</v>
      </c>
      <c r="D54" s="30" t="s">
        <v>93</v>
      </c>
      <c r="E54" s="29" t="s">
        <v>130</v>
      </c>
      <c r="F54" s="24"/>
      <c r="G54" s="46">
        <f>G56</f>
        <v>7556.1</v>
      </c>
    </row>
    <row r="55" spans="1:7" ht="21" x14ac:dyDescent="0.25">
      <c r="A55" s="10" t="s">
        <v>61</v>
      </c>
      <c r="B55" s="25">
        <v>850</v>
      </c>
      <c r="C55" s="30" t="s">
        <v>95</v>
      </c>
      <c r="D55" s="30" t="s">
        <v>93</v>
      </c>
      <c r="E55" s="29" t="s">
        <v>131</v>
      </c>
      <c r="F55" s="24"/>
      <c r="G55" s="46">
        <f>G56</f>
        <v>7556.1</v>
      </c>
    </row>
    <row r="56" spans="1:7" ht="22.5" x14ac:dyDescent="0.25">
      <c r="A56" s="21" t="s">
        <v>62</v>
      </c>
      <c r="B56" s="25">
        <v>850</v>
      </c>
      <c r="C56" s="30" t="s">
        <v>95</v>
      </c>
      <c r="D56" s="30" t="s">
        <v>93</v>
      </c>
      <c r="E56" s="25" t="s">
        <v>132</v>
      </c>
      <c r="F56" s="25"/>
      <c r="G56" s="47">
        <f>G57</f>
        <v>7556.1</v>
      </c>
    </row>
    <row r="57" spans="1:7" ht="22.5" x14ac:dyDescent="0.25">
      <c r="A57" s="13" t="s">
        <v>48</v>
      </c>
      <c r="B57" s="27">
        <v>850</v>
      </c>
      <c r="C57" s="36" t="s">
        <v>95</v>
      </c>
      <c r="D57" s="36" t="s">
        <v>93</v>
      </c>
      <c r="E57" s="30"/>
      <c r="F57" s="27">
        <v>200</v>
      </c>
      <c r="G57" s="48">
        <v>7556.1</v>
      </c>
    </row>
    <row r="58" spans="1:7" ht="21" x14ac:dyDescent="0.25">
      <c r="A58" s="14" t="s">
        <v>63</v>
      </c>
      <c r="B58" s="26">
        <v>850</v>
      </c>
      <c r="C58" s="35" t="s">
        <v>91</v>
      </c>
      <c r="D58" s="35" t="s">
        <v>98</v>
      </c>
      <c r="E58" s="23" t="s">
        <v>133</v>
      </c>
      <c r="F58" s="23"/>
      <c r="G58" s="45">
        <f>G59</f>
        <v>1689170.0899999999</v>
      </c>
    </row>
    <row r="59" spans="1:7" ht="31.5" x14ac:dyDescent="0.25">
      <c r="A59" s="15" t="s">
        <v>64</v>
      </c>
      <c r="B59" s="24">
        <v>850</v>
      </c>
      <c r="C59" s="29" t="s">
        <v>91</v>
      </c>
      <c r="D59" s="29" t="s">
        <v>95</v>
      </c>
      <c r="E59" s="29" t="s">
        <v>134</v>
      </c>
      <c r="F59" s="24"/>
      <c r="G59" s="46">
        <f>G60+G63+G66+G69</f>
        <v>1689170.0899999999</v>
      </c>
    </row>
    <row r="60" spans="1:7" ht="31.5" x14ac:dyDescent="0.25">
      <c r="A60" s="15" t="s">
        <v>65</v>
      </c>
      <c r="B60" s="24">
        <v>850</v>
      </c>
      <c r="C60" s="29" t="s">
        <v>91</v>
      </c>
      <c r="D60" s="29" t="s">
        <v>95</v>
      </c>
      <c r="E60" s="29" t="s">
        <v>135</v>
      </c>
      <c r="F60" s="24"/>
      <c r="G60" s="46">
        <f>G61</f>
        <v>83535.149999999994</v>
      </c>
    </row>
    <row r="61" spans="1:7" ht="22.5" x14ac:dyDescent="0.25">
      <c r="A61" s="16" t="s">
        <v>66</v>
      </c>
      <c r="B61" s="25">
        <v>850</v>
      </c>
      <c r="C61" s="30" t="s">
        <v>91</v>
      </c>
      <c r="D61" s="30" t="s">
        <v>95</v>
      </c>
      <c r="E61" s="25" t="s">
        <v>136</v>
      </c>
      <c r="F61" s="27"/>
      <c r="G61" s="47">
        <f>G62</f>
        <v>83535.149999999994</v>
      </c>
    </row>
    <row r="62" spans="1:7" ht="22.5" x14ac:dyDescent="0.25">
      <c r="A62" s="13" t="s">
        <v>48</v>
      </c>
      <c r="B62" s="27">
        <v>850</v>
      </c>
      <c r="C62" s="36" t="s">
        <v>91</v>
      </c>
      <c r="D62" s="36" t="s">
        <v>95</v>
      </c>
      <c r="E62" s="36"/>
      <c r="F62" s="27">
        <v>200</v>
      </c>
      <c r="G62" s="48">
        <v>83535.149999999994</v>
      </c>
    </row>
    <row r="63" spans="1:7" x14ac:dyDescent="0.25">
      <c r="A63" s="10" t="s">
        <v>67</v>
      </c>
      <c r="B63" s="24">
        <v>850</v>
      </c>
      <c r="C63" s="29" t="s">
        <v>91</v>
      </c>
      <c r="D63" s="29" t="s">
        <v>95</v>
      </c>
      <c r="E63" s="29" t="s">
        <v>266</v>
      </c>
      <c r="F63" s="27"/>
      <c r="G63" s="46">
        <f>G64</f>
        <v>69228</v>
      </c>
    </row>
    <row r="64" spans="1:7" ht="22.5" x14ac:dyDescent="0.25">
      <c r="A64" s="18" t="s">
        <v>68</v>
      </c>
      <c r="B64" s="25">
        <v>850</v>
      </c>
      <c r="C64" s="30" t="s">
        <v>91</v>
      </c>
      <c r="D64" s="30" t="s">
        <v>95</v>
      </c>
      <c r="E64" s="32" t="s">
        <v>137</v>
      </c>
      <c r="F64" s="25"/>
      <c r="G64" s="47">
        <f>G65</f>
        <v>69228</v>
      </c>
    </row>
    <row r="65" spans="1:7" ht="22.5" x14ac:dyDescent="0.25">
      <c r="A65" s="22" t="s">
        <v>48</v>
      </c>
      <c r="B65" s="27">
        <v>850</v>
      </c>
      <c r="C65" s="36" t="s">
        <v>91</v>
      </c>
      <c r="D65" s="36" t="s">
        <v>95</v>
      </c>
      <c r="E65" s="33"/>
      <c r="F65" s="27">
        <v>200</v>
      </c>
      <c r="G65" s="48">
        <v>69228</v>
      </c>
    </row>
    <row r="66" spans="1:7" ht="31.5" x14ac:dyDescent="0.25">
      <c r="A66" s="10" t="s">
        <v>70</v>
      </c>
      <c r="B66" s="24">
        <v>850</v>
      </c>
      <c r="C66" s="29" t="s">
        <v>91</v>
      </c>
      <c r="D66" s="29" t="s">
        <v>95</v>
      </c>
      <c r="E66" s="29" t="s">
        <v>138</v>
      </c>
      <c r="F66" s="27"/>
      <c r="G66" s="46">
        <f>G67</f>
        <v>68400</v>
      </c>
    </row>
    <row r="67" spans="1:7" ht="22.5" x14ac:dyDescent="0.25">
      <c r="A67" s="11" t="s">
        <v>69</v>
      </c>
      <c r="B67" s="25">
        <v>850</v>
      </c>
      <c r="C67" s="30" t="s">
        <v>91</v>
      </c>
      <c r="D67" s="30" t="s">
        <v>95</v>
      </c>
      <c r="E67" s="30" t="s">
        <v>139</v>
      </c>
      <c r="F67" s="27"/>
      <c r="G67" s="48">
        <f>G68</f>
        <v>68400</v>
      </c>
    </row>
    <row r="68" spans="1:7" ht="22.5" x14ac:dyDescent="0.25">
      <c r="A68" s="13" t="s">
        <v>48</v>
      </c>
      <c r="B68" s="27">
        <v>850</v>
      </c>
      <c r="C68" s="36" t="s">
        <v>91</v>
      </c>
      <c r="D68" s="36" t="s">
        <v>95</v>
      </c>
      <c r="E68" s="36"/>
      <c r="F68" s="27">
        <v>200</v>
      </c>
      <c r="G68" s="48">
        <v>68400</v>
      </c>
    </row>
    <row r="69" spans="1:7" x14ac:dyDescent="0.25">
      <c r="A69" s="10" t="s">
        <v>71</v>
      </c>
      <c r="B69" s="24">
        <v>850</v>
      </c>
      <c r="C69" s="29" t="s">
        <v>91</v>
      </c>
      <c r="D69" s="29" t="s">
        <v>95</v>
      </c>
      <c r="E69" s="29" t="s">
        <v>140</v>
      </c>
      <c r="F69" s="27"/>
      <c r="G69" s="46">
        <f>G70+G72</f>
        <v>1468006.94</v>
      </c>
    </row>
    <row r="70" spans="1:7" ht="22.5" x14ac:dyDescent="0.25">
      <c r="A70" s="11" t="s">
        <v>72</v>
      </c>
      <c r="B70" s="25">
        <v>850</v>
      </c>
      <c r="C70" s="30" t="s">
        <v>91</v>
      </c>
      <c r="D70" s="30" t="s">
        <v>95</v>
      </c>
      <c r="E70" s="30" t="s">
        <v>141</v>
      </c>
      <c r="F70" s="27"/>
      <c r="G70" s="48">
        <f>G71</f>
        <v>1464299.64</v>
      </c>
    </row>
    <row r="71" spans="1:7" ht="22.5" x14ac:dyDescent="0.25">
      <c r="A71" s="13" t="s">
        <v>48</v>
      </c>
      <c r="B71" s="27">
        <v>850</v>
      </c>
      <c r="C71" s="36" t="s">
        <v>91</v>
      </c>
      <c r="D71" s="36" t="s">
        <v>95</v>
      </c>
      <c r="E71" s="36"/>
      <c r="F71" s="27">
        <v>200</v>
      </c>
      <c r="G71" s="48">
        <v>1464299.64</v>
      </c>
    </row>
    <row r="72" spans="1:7" ht="22.5" x14ac:dyDescent="0.25">
      <c r="A72" s="11" t="s">
        <v>72</v>
      </c>
      <c r="B72" s="25">
        <v>850</v>
      </c>
      <c r="C72" s="30" t="s">
        <v>91</v>
      </c>
      <c r="D72" s="30" t="s">
        <v>95</v>
      </c>
      <c r="E72" s="30" t="s">
        <v>141</v>
      </c>
      <c r="F72" s="133"/>
      <c r="G72" s="141">
        <f>G73</f>
        <v>3707.3</v>
      </c>
    </row>
    <row r="73" spans="1:7" ht="18.75" customHeight="1" x14ac:dyDescent="0.25">
      <c r="A73" s="19" t="s">
        <v>78</v>
      </c>
      <c r="B73" s="148">
        <v>850</v>
      </c>
      <c r="C73" s="149" t="s">
        <v>91</v>
      </c>
      <c r="D73" s="149" t="s">
        <v>95</v>
      </c>
      <c r="E73" s="148" t="s">
        <v>12</v>
      </c>
      <c r="F73" s="148">
        <v>800</v>
      </c>
      <c r="G73" s="148">
        <v>3707.3</v>
      </c>
    </row>
    <row r="74" spans="1:7" ht="38.25" customHeight="1" x14ac:dyDescent="0.25">
      <c r="A74" s="9" t="s">
        <v>290</v>
      </c>
      <c r="B74" s="23">
        <v>850</v>
      </c>
      <c r="C74" s="28" t="s">
        <v>94</v>
      </c>
      <c r="D74" s="28" t="s">
        <v>280</v>
      </c>
      <c r="E74" s="28" t="s">
        <v>291</v>
      </c>
      <c r="F74" s="23"/>
      <c r="G74" s="45">
        <f>G75</f>
        <v>87000</v>
      </c>
    </row>
    <row r="75" spans="1:7" ht="33.75" x14ac:dyDescent="0.25">
      <c r="A75" s="11" t="s">
        <v>292</v>
      </c>
      <c r="B75" s="25">
        <v>850</v>
      </c>
      <c r="C75" s="30" t="s">
        <v>94</v>
      </c>
      <c r="D75" s="30" t="s">
        <v>280</v>
      </c>
      <c r="E75" s="30" t="s">
        <v>294</v>
      </c>
      <c r="F75" s="25"/>
      <c r="G75" s="47">
        <f>G76</f>
        <v>87000</v>
      </c>
    </row>
    <row r="76" spans="1:7" ht="29.25" customHeight="1" x14ac:dyDescent="0.25">
      <c r="A76" s="11" t="s">
        <v>295</v>
      </c>
      <c r="B76" s="25">
        <v>850</v>
      </c>
      <c r="C76" s="30" t="s">
        <v>94</v>
      </c>
      <c r="D76" s="30" t="s">
        <v>280</v>
      </c>
      <c r="E76" s="30" t="s">
        <v>293</v>
      </c>
      <c r="F76" s="25"/>
      <c r="G76" s="47">
        <f>G77</f>
        <v>87000</v>
      </c>
    </row>
    <row r="77" spans="1:7" ht="67.5" x14ac:dyDescent="0.25">
      <c r="A77" s="11" t="s">
        <v>296</v>
      </c>
      <c r="B77" s="25">
        <v>850</v>
      </c>
      <c r="C77" s="30" t="s">
        <v>94</v>
      </c>
      <c r="D77" s="30" t="s">
        <v>280</v>
      </c>
      <c r="E77" s="30" t="s">
        <v>282</v>
      </c>
      <c r="F77" s="25"/>
      <c r="G77" s="47">
        <f>G78</f>
        <v>87000</v>
      </c>
    </row>
    <row r="78" spans="1:7" x14ac:dyDescent="0.25">
      <c r="A78" s="12" t="s">
        <v>33</v>
      </c>
      <c r="B78" s="27">
        <v>850</v>
      </c>
      <c r="C78" s="36" t="s">
        <v>94</v>
      </c>
      <c r="D78" s="36" t="s">
        <v>280</v>
      </c>
      <c r="E78" s="36"/>
      <c r="F78" s="27">
        <v>500</v>
      </c>
      <c r="G78" s="48">
        <v>87000</v>
      </c>
    </row>
    <row r="79" spans="1:7" ht="28.5" customHeight="1" x14ac:dyDescent="0.25">
      <c r="A79" s="14" t="s">
        <v>297</v>
      </c>
      <c r="B79" s="23">
        <v>850</v>
      </c>
      <c r="C79" s="28"/>
      <c r="D79" s="28"/>
      <c r="E79" s="28" t="s">
        <v>299</v>
      </c>
      <c r="F79" s="23"/>
      <c r="G79" s="45">
        <f>G80</f>
        <v>0</v>
      </c>
    </row>
    <row r="80" spans="1:7" ht="33.75" x14ac:dyDescent="0.25">
      <c r="A80" s="16" t="s">
        <v>298</v>
      </c>
      <c r="B80" s="25">
        <v>850</v>
      </c>
      <c r="C80" s="30"/>
      <c r="D80" s="30"/>
      <c r="E80" s="30" t="s">
        <v>300</v>
      </c>
      <c r="F80" s="25"/>
      <c r="G80" s="47">
        <v>0</v>
      </c>
    </row>
    <row r="81" spans="1:7" ht="42" x14ac:dyDescent="0.25">
      <c r="A81" s="14" t="s">
        <v>311</v>
      </c>
      <c r="B81" s="23">
        <v>850</v>
      </c>
      <c r="C81" s="28" t="s">
        <v>94</v>
      </c>
      <c r="D81" s="28" t="s">
        <v>100</v>
      </c>
      <c r="E81" s="28" t="s">
        <v>312</v>
      </c>
      <c r="F81" s="23"/>
      <c r="G81" s="45">
        <f>G82</f>
        <v>0</v>
      </c>
    </row>
    <row r="82" spans="1:7" ht="42" x14ac:dyDescent="0.25">
      <c r="A82" s="15" t="s">
        <v>313</v>
      </c>
      <c r="B82" s="24">
        <v>850</v>
      </c>
      <c r="C82" s="29" t="s">
        <v>94</v>
      </c>
      <c r="D82" s="29" t="s">
        <v>100</v>
      </c>
      <c r="E82" s="29" t="s">
        <v>314</v>
      </c>
      <c r="F82" s="24"/>
      <c r="G82" s="46">
        <v>0</v>
      </c>
    </row>
    <row r="83" spans="1:7" x14ac:dyDescent="0.25">
      <c r="A83" s="14" t="s">
        <v>73</v>
      </c>
      <c r="B83" s="26">
        <v>850</v>
      </c>
      <c r="C83" s="35" t="s">
        <v>92</v>
      </c>
      <c r="D83" s="35" t="s">
        <v>98</v>
      </c>
      <c r="E83" s="23" t="s">
        <v>265</v>
      </c>
      <c r="F83" s="23"/>
      <c r="G83" s="45">
        <f>G90+G92+G98+G102+G104+G106+G108+G110+G84+G100+G87+G96+G112</f>
        <v>1309277.6199999999</v>
      </c>
    </row>
    <row r="84" spans="1:7" ht="45" x14ac:dyDescent="0.25">
      <c r="A84" s="16" t="s">
        <v>74</v>
      </c>
      <c r="B84" s="25">
        <v>850</v>
      </c>
      <c r="C84" s="30" t="s">
        <v>92</v>
      </c>
      <c r="D84" s="30" t="s">
        <v>94</v>
      </c>
      <c r="E84" s="25" t="s">
        <v>142</v>
      </c>
      <c r="F84" s="25"/>
      <c r="G84" s="47">
        <f>G85+G86</f>
        <v>2526.35</v>
      </c>
    </row>
    <row r="85" spans="1:7" ht="45" x14ac:dyDescent="0.25">
      <c r="A85" s="12" t="s">
        <v>75</v>
      </c>
      <c r="B85" s="25">
        <v>850</v>
      </c>
      <c r="C85" s="30" t="s">
        <v>92</v>
      </c>
      <c r="D85" s="30" t="s">
        <v>94</v>
      </c>
      <c r="E85" s="25"/>
      <c r="F85" s="27">
        <v>100</v>
      </c>
      <c r="G85" s="48">
        <v>0</v>
      </c>
    </row>
    <row r="86" spans="1:7" ht="22.5" x14ac:dyDescent="0.25">
      <c r="A86" s="12" t="s">
        <v>48</v>
      </c>
      <c r="B86" s="25">
        <v>850</v>
      </c>
      <c r="C86" s="30" t="s">
        <v>92</v>
      </c>
      <c r="D86" s="30" t="s">
        <v>94</v>
      </c>
      <c r="E86" s="25"/>
      <c r="F86" s="27">
        <v>200</v>
      </c>
      <c r="G86" s="48">
        <v>2526.35</v>
      </c>
    </row>
    <row r="87" spans="1:7" ht="22.5" x14ac:dyDescent="0.25">
      <c r="A87" s="16" t="s">
        <v>302</v>
      </c>
      <c r="B87" s="25">
        <v>850</v>
      </c>
      <c r="C87" s="30" t="s">
        <v>99</v>
      </c>
      <c r="D87" s="30" t="s">
        <v>95</v>
      </c>
      <c r="E87" s="25" t="s">
        <v>279</v>
      </c>
      <c r="F87" s="27"/>
      <c r="G87" s="48">
        <f>G88+G89</f>
        <v>35967.18</v>
      </c>
    </row>
    <row r="88" spans="1:7" ht="45" x14ac:dyDescent="0.25">
      <c r="A88" s="12" t="s">
        <v>75</v>
      </c>
      <c r="B88" s="25">
        <v>850</v>
      </c>
      <c r="C88" s="30" t="s">
        <v>99</v>
      </c>
      <c r="D88" s="30" t="s">
        <v>95</v>
      </c>
      <c r="E88" s="25"/>
      <c r="F88" s="27">
        <v>100</v>
      </c>
      <c r="G88" s="48">
        <v>34467.18</v>
      </c>
    </row>
    <row r="89" spans="1:7" ht="22.5" x14ac:dyDescent="0.25">
      <c r="A89" s="22" t="s">
        <v>48</v>
      </c>
      <c r="B89" s="25">
        <v>850</v>
      </c>
      <c r="C89" s="30" t="s">
        <v>99</v>
      </c>
      <c r="D89" s="30" t="s">
        <v>95</v>
      </c>
      <c r="E89" s="25"/>
      <c r="F89" s="27">
        <v>200</v>
      </c>
      <c r="G89" s="48">
        <v>1500</v>
      </c>
    </row>
    <row r="90" spans="1:7" x14ac:dyDescent="0.25">
      <c r="A90" s="11" t="s">
        <v>76</v>
      </c>
      <c r="B90" s="25">
        <v>850</v>
      </c>
      <c r="C90" s="30" t="s">
        <v>92</v>
      </c>
      <c r="D90" s="30" t="s">
        <v>99</v>
      </c>
      <c r="E90" s="30" t="s">
        <v>143</v>
      </c>
      <c r="F90" s="25"/>
      <c r="G90" s="47">
        <f>G91</f>
        <v>155893.03</v>
      </c>
    </row>
    <row r="91" spans="1:7" ht="26.25" customHeight="1" x14ac:dyDescent="0.25">
      <c r="A91" s="13" t="s">
        <v>75</v>
      </c>
      <c r="B91" s="25">
        <v>850</v>
      </c>
      <c r="C91" s="36" t="s">
        <v>92</v>
      </c>
      <c r="D91" s="36" t="s">
        <v>99</v>
      </c>
      <c r="E91" s="36"/>
      <c r="F91" s="27">
        <v>100</v>
      </c>
      <c r="G91" s="48">
        <v>155893.03</v>
      </c>
    </row>
    <row r="92" spans="1:7" x14ac:dyDescent="0.25">
      <c r="A92" s="11" t="s">
        <v>77</v>
      </c>
      <c r="B92" s="25">
        <v>850</v>
      </c>
      <c r="C92" s="30" t="s">
        <v>92</v>
      </c>
      <c r="D92" s="30" t="s">
        <v>94</v>
      </c>
      <c r="E92" s="40" t="s">
        <v>144</v>
      </c>
      <c r="F92" s="40"/>
      <c r="G92" s="49">
        <f>G93+G94+G95</f>
        <v>1000283.94</v>
      </c>
    </row>
    <row r="93" spans="1:7" ht="45" x14ac:dyDescent="0.25">
      <c r="A93" s="19" t="s">
        <v>75</v>
      </c>
      <c r="B93" s="25">
        <v>850</v>
      </c>
      <c r="C93" s="30" t="s">
        <v>92</v>
      </c>
      <c r="D93" s="30" t="s">
        <v>94</v>
      </c>
      <c r="E93" s="33"/>
      <c r="F93" s="41">
        <v>100</v>
      </c>
      <c r="G93" s="50">
        <v>773525.07</v>
      </c>
    </row>
    <row r="94" spans="1:7" ht="22.5" x14ac:dyDescent="0.25">
      <c r="A94" s="22" t="s">
        <v>48</v>
      </c>
      <c r="B94" s="25">
        <v>850</v>
      </c>
      <c r="C94" s="30" t="s">
        <v>92</v>
      </c>
      <c r="D94" s="30" t="s">
        <v>94</v>
      </c>
      <c r="E94" s="41"/>
      <c r="F94" s="41">
        <v>200</v>
      </c>
      <c r="G94" s="50">
        <v>223114.87</v>
      </c>
    </row>
    <row r="95" spans="1:7" ht="39" customHeight="1" x14ac:dyDescent="0.25">
      <c r="A95" s="19" t="s">
        <v>78</v>
      </c>
      <c r="B95" s="25">
        <v>850</v>
      </c>
      <c r="C95" s="30" t="s">
        <v>92</v>
      </c>
      <c r="D95" s="30" t="s">
        <v>94</v>
      </c>
      <c r="E95" s="33"/>
      <c r="F95" s="41">
        <v>800</v>
      </c>
      <c r="G95" s="50">
        <v>3644</v>
      </c>
    </row>
    <row r="96" spans="1:7" ht="22.5" x14ac:dyDescent="0.25">
      <c r="A96" s="18" t="s">
        <v>301</v>
      </c>
      <c r="B96" s="25">
        <v>850</v>
      </c>
      <c r="C96" s="30" t="s">
        <v>92</v>
      </c>
      <c r="D96" s="30" t="s">
        <v>96</v>
      </c>
      <c r="E96" s="32" t="s">
        <v>273</v>
      </c>
      <c r="F96" s="40"/>
      <c r="G96" s="49">
        <f>G97</f>
        <v>26000</v>
      </c>
    </row>
    <row r="97" spans="1:7" ht="22.5" x14ac:dyDescent="0.25">
      <c r="A97" s="22" t="s">
        <v>48</v>
      </c>
      <c r="B97" s="25">
        <v>850</v>
      </c>
      <c r="C97" s="30" t="s">
        <v>92</v>
      </c>
      <c r="D97" s="30" t="s">
        <v>96</v>
      </c>
      <c r="E97" s="33"/>
      <c r="F97" s="41">
        <v>200</v>
      </c>
      <c r="G97" s="50">
        <v>26000</v>
      </c>
    </row>
    <row r="98" spans="1:7" ht="45" x14ac:dyDescent="0.25">
      <c r="A98" s="11" t="s">
        <v>79</v>
      </c>
      <c r="B98" s="25">
        <v>850</v>
      </c>
      <c r="C98" s="30" t="s">
        <v>92</v>
      </c>
      <c r="D98" s="30" t="s">
        <v>96</v>
      </c>
      <c r="E98" s="32" t="s">
        <v>145</v>
      </c>
      <c r="F98" s="25"/>
      <c r="G98" s="47">
        <f>G99</f>
        <v>17374.2</v>
      </c>
    </row>
    <row r="99" spans="1:7" x14ac:dyDescent="0.25">
      <c r="A99" s="12" t="s">
        <v>33</v>
      </c>
      <c r="B99" s="25">
        <v>850</v>
      </c>
      <c r="C99" s="36" t="s">
        <v>92</v>
      </c>
      <c r="D99" s="36" t="s">
        <v>96</v>
      </c>
      <c r="E99" s="27"/>
      <c r="F99" s="27">
        <v>500</v>
      </c>
      <c r="G99" s="48">
        <v>17374.2</v>
      </c>
    </row>
    <row r="100" spans="1:7" ht="22.5" x14ac:dyDescent="0.25">
      <c r="A100" s="16" t="s">
        <v>315</v>
      </c>
      <c r="B100" s="25">
        <v>850</v>
      </c>
      <c r="C100" s="30" t="s">
        <v>92</v>
      </c>
      <c r="D100" s="30" t="s">
        <v>96</v>
      </c>
      <c r="E100" s="25" t="s">
        <v>277</v>
      </c>
      <c r="F100" s="27"/>
      <c r="G100" s="47">
        <f>G101</f>
        <v>0</v>
      </c>
    </row>
    <row r="101" spans="1:7" x14ac:dyDescent="0.25">
      <c r="A101" s="19" t="s">
        <v>78</v>
      </c>
      <c r="B101" s="25"/>
      <c r="C101" s="36"/>
      <c r="D101" s="36"/>
      <c r="E101" s="27"/>
      <c r="F101" s="27">
        <v>800</v>
      </c>
      <c r="G101" s="48">
        <v>0</v>
      </c>
    </row>
    <row r="102" spans="1:7" ht="45" x14ac:dyDescent="0.25">
      <c r="A102" s="18" t="s">
        <v>80</v>
      </c>
      <c r="B102" s="25">
        <v>850</v>
      </c>
      <c r="C102" s="32" t="s">
        <v>92</v>
      </c>
      <c r="D102" s="32" t="s">
        <v>96</v>
      </c>
      <c r="E102" s="32" t="s">
        <v>146</v>
      </c>
      <c r="F102" s="25"/>
      <c r="G102" s="47">
        <f>G103</f>
        <v>16431.7</v>
      </c>
    </row>
    <row r="103" spans="1:7" x14ac:dyDescent="0.25">
      <c r="A103" s="12" t="s">
        <v>33</v>
      </c>
      <c r="B103" s="25">
        <v>850</v>
      </c>
      <c r="C103" s="36" t="s">
        <v>92</v>
      </c>
      <c r="D103" s="36" t="s">
        <v>96</v>
      </c>
      <c r="E103" s="27"/>
      <c r="F103" s="27">
        <v>500</v>
      </c>
      <c r="G103" s="48">
        <v>16431.7</v>
      </c>
    </row>
    <row r="104" spans="1:7" ht="33.75" x14ac:dyDescent="0.25">
      <c r="A104" s="18" t="s">
        <v>81</v>
      </c>
      <c r="B104" s="25">
        <v>850</v>
      </c>
      <c r="C104" s="32" t="s">
        <v>88</v>
      </c>
      <c r="D104" s="32" t="s">
        <v>92</v>
      </c>
      <c r="E104" s="32" t="s">
        <v>147</v>
      </c>
      <c r="F104" s="25"/>
      <c r="G104" s="47">
        <f>G105</f>
        <v>11984.32</v>
      </c>
    </row>
    <row r="105" spans="1:7" x14ac:dyDescent="0.25">
      <c r="A105" s="12" t="s">
        <v>33</v>
      </c>
      <c r="B105" s="25">
        <v>850</v>
      </c>
      <c r="C105" s="36" t="s">
        <v>88</v>
      </c>
      <c r="D105" s="36" t="s">
        <v>92</v>
      </c>
      <c r="E105" s="27"/>
      <c r="F105" s="27">
        <v>500</v>
      </c>
      <c r="G105" s="48">
        <v>11984.32</v>
      </c>
    </row>
    <row r="106" spans="1:7" ht="33.75" x14ac:dyDescent="0.25">
      <c r="A106" s="18" t="s">
        <v>82</v>
      </c>
      <c r="B106" s="25">
        <v>850</v>
      </c>
      <c r="C106" s="32" t="s">
        <v>88</v>
      </c>
      <c r="D106" s="32" t="s">
        <v>92</v>
      </c>
      <c r="E106" s="32" t="s">
        <v>148</v>
      </c>
      <c r="F106" s="25"/>
      <c r="G106" s="47">
        <f>G107</f>
        <v>23561.66</v>
      </c>
    </row>
    <row r="107" spans="1:7" x14ac:dyDescent="0.25">
      <c r="A107" s="12" t="s">
        <v>33</v>
      </c>
      <c r="B107" s="25">
        <v>850</v>
      </c>
      <c r="C107" s="36" t="s">
        <v>88</v>
      </c>
      <c r="D107" s="36" t="s">
        <v>92</v>
      </c>
      <c r="E107" s="27"/>
      <c r="F107" s="27">
        <v>500</v>
      </c>
      <c r="G107" s="48">
        <v>23561.66</v>
      </c>
    </row>
    <row r="108" spans="1:7" ht="67.5" x14ac:dyDescent="0.25">
      <c r="A108" s="16" t="s">
        <v>83</v>
      </c>
      <c r="B108" s="25">
        <v>850</v>
      </c>
      <c r="C108" s="30" t="s">
        <v>90</v>
      </c>
      <c r="D108" s="30" t="s">
        <v>99</v>
      </c>
      <c r="E108" s="32" t="s">
        <v>149</v>
      </c>
      <c r="F108" s="25"/>
      <c r="G108" s="47">
        <f>G109</f>
        <v>3368.54</v>
      </c>
    </row>
    <row r="109" spans="1:7" x14ac:dyDescent="0.25">
      <c r="A109" s="12" t="s">
        <v>33</v>
      </c>
      <c r="B109" s="25">
        <v>850</v>
      </c>
      <c r="C109" s="36" t="s">
        <v>90</v>
      </c>
      <c r="D109" s="36" t="s">
        <v>99</v>
      </c>
      <c r="E109" s="27"/>
      <c r="F109" s="27">
        <v>500</v>
      </c>
      <c r="G109" s="48">
        <v>3368.54</v>
      </c>
    </row>
    <row r="110" spans="1:7" ht="36.75" customHeight="1" x14ac:dyDescent="0.25">
      <c r="A110" s="16" t="s">
        <v>84</v>
      </c>
      <c r="B110" s="25">
        <v>850</v>
      </c>
      <c r="C110" s="30" t="s">
        <v>89</v>
      </c>
      <c r="D110" s="30" t="s">
        <v>89</v>
      </c>
      <c r="E110" s="32" t="s">
        <v>150</v>
      </c>
      <c r="F110" s="25"/>
      <c r="G110" s="47">
        <f>G111</f>
        <v>2445.56</v>
      </c>
    </row>
    <row r="111" spans="1:7" ht="23.25" customHeight="1" x14ac:dyDescent="0.25">
      <c r="A111" s="12" t="s">
        <v>33</v>
      </c>
      <c r="B111" s="25">
        <v>850</v>
      </c>
      <c r="C111" s="36" t="s">
        <v>89</v>
      </c>
      <c r="D111" s="36" t="s">
        <v>89</v>
      </c>
      <c r="E111" s="27"/>
      <c r="F111" s="27">
        <v>500</v>
      </c>
      <c r="G111" s="48">
        <v>2445.56</v>
      </c>
    </row>
    <row r="112" spans="1:7" ht="23.25" customHeight="1" x14ac:dyDescent="0.25">
      <c r="A112" s="16" t="s">
        <v>316</v>
      </c>
      <c r="B112" s="25">
        <v>850</v>
      </c>
      <c r="C112" s="36" t="s">
        <v>94</v>
      </c>
      <c r="D112" s="36" t="s">
        <v>280</v>
      </c>
      <c r="E112" s="25" t="s">
        <v>308</v>
      </c>
      <c r="F112" s="27"/>
      <c r="G112" s="47">
        <f>G113</f>
        <v>13441.14</v>
      </c>
    </row>
    <row r="113" spans="1:7" ht="23.25" customHeight="1" x14ac:dyDescent="0.25">
      <c r="A113" s="12" t="s">
        <v>33</v>
      </c>
      <c r="B113" s="25">
        <v>850</v>
      </c>
      <c r="C113" s="36" t="s">
        <v>94</v>
      </c>
      <c r="D113" s="36" t="s">
        <v>280</v>
      </c>
      <c r="E113" s="27"/>
      <c r="F113" s="27">
        <v>500</v>
      </c>
      <c r="G113" s="48">
        <v>13441.14</v>
      </c>
    </row>
    <row r="114" spans="1:7" x14ac:dyDescent="0.25">
      <c r="A114" s="140" t="s">
        <v>85</v>
      </c>
      <c r="B114" s="142"/>
      <c r="C114" s="142"/>
      <c r="D114" s="142"/>
      <c r="E114" s="143"/>
      <c r="F114" s="144"/>
      <c r="G114" s="145">
        <f>G11+G24+G29+G36+G44+G46+G53+G58+G83+G74+G79+G81</f>
        <v>5374026.8300000001</v>
      </c>
    </row>
  </sheetData>
  <mergeCells count="11">
    <mergeCell ref="A8:G8"/>
    <mergeCell ref="A5:D5"/>
    <mergeCell ref="A1:D1"/>
    <mergeCell ref="A2:D2"/>
    <mergeCell ref="A3:D3"/>
    <mergeCell ref="A4:D4"/>
    <mergeCell ref="E1:H1"/>
    <mergeCell ref="E2:H2"/>
    <mergeCell ref="E3:H3"/>
    <mergeCell ref="E4:H4"/>
    <mergeCell ref="E5:H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доходы</vt:lpstr>
      <vt:lpstr>расходы</vt:lpstr>
      <vt:lpstr>исп.расходов</vt:lpstr>
      <vt:lpstr>источники</vt:lpstr>
      <vt:lpstr>трансферты</vt:lpstr>
      <vt:lpstr>расходы по цел.ст.</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2019-05-06T13:06:27Z</dcterms:modified>
</cp:coreProperties>
</file>