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46" i="6" l="1"/>
  <c r="G52" i="6"/>
  <c r="G53" i="6"/>
  <c r="G97" i="6"/>
  <c r="G79" i="6" s="1"/>
  <c r="G80" i="6"/>
  <c r="G91" i="6"/>
  <c r="G61" i="6"/>
  <c r="G66" i="6"/>
  <c r="G65" i="6" s="1"/>
  <c r="G35" i="6"/>
  <c r="G40" i="6"/>
  <c r="G39" i="6" s="1"/>
  <c r="G89" i="2" l="1"/>
  <c r="G43" i="2"/>
  <c r="G18" i="2"/>
  <c r="G35" i="2"/>
  <c r="G36" i="2"/>
  <c r="G31" i="2"/>
  <c r="G32" i="2"/>
  <c r="G75" i="2"/>
  <c r="G74" i="2" s="1"/>
  <c r="G53" i="2"/>
  <c r="G54" i="2"/>
  <c r="G48" i="2"/>
  <c r="G47" i="2" s="1"/>
  <c r="G27" i="2"/>
  <c r="G105" i="6" l="1"/>
  <c r="G83" i="6" l="1"/>
  <c r="G69" i="6"/>
  <c r="G72" i="6"/>
  <c r="C13" i="3"/>
  <c r="G81" i="2"/>
  <c r="G80" i="2" s="1"/>
  <c r="G78" i="2"/>
  <c r="G77" i="2" s="1"/>
  <c r="G107" i="6" l="1"/>
  <c r="G77" i="6"/>
  <c r="G76" i="6" s="1"/>
  <c r="G75" i="6" s="1"/>
  <c r="G74" i="6" s="1"/>
  <c r="G37" i="6"/>
  <c r="G36" i="6" s="1"/>
  <c r="C18" i="5"/>
  <c r="C22" i="3" l="1"/>
  <c r="C18" i="3"/>
  <c r="G58" i="2"/>
  <c r="G57" i="2" s="1"/>
  <c r="G56" i="2" s="1"/>
  <c r="G45" i="2"/>
  <c r="G44" i="2" s="1"/>
  <c r="C29" i="1" l="1"/>
  <c r="G43" i="6" l="1"/>
  <c r="G42" i="6" s="1"/>
  <c r="C20" i="3"/>
  <c r="C14" i="4" l="1"/>
  <c r="C13" i="4" s="1"/>
  <c r="C12" i="4" s="1"/>
  <c r="C32" i="3"/>
  <c r="C30" i="3"/>
  <c r="C28" i="3"/>
  <c r="C25" i="3"/>
  <c r="C34" i="3" l="1"/>
  <c r="C18" i="4" s="1"/>
  <c r="G120" i="2"/>
  <c r="G122" i="2"/>
  <c r="G110" i="2"/>
  <c r="G112" i="2"/>
  <c r="G114" i="2"/>
  <c r="G116" i="2"/>
  <c r="G104" i="2"/>
  <c r="G106" i="2"/>
  <c r="G94" i="2"/>
  <c r="G93" i="2" s="1"/>
  <c r="G97" i="2"/>
  <c r="G96" i="2" s="1"/>
  <c r="G100" i="2"/>
  <c r="G99" i="2" s="1"/>
  <c r="G87" i="2"/>
  <c r="G86" i="2" s="1"/>
  <c r="G85" i="2" s="1"/>
  <c r="G69" i="2"/>
  <c r="G68" i="2" s="1"/>
  <c r="G72" i="2"/>
  <c r="G71" i="2" s="1"/>
  <c r="G64" i="2"/>
  <c r="G63" i="2" s="1"/>
  <c r="G62" i="2" s="1"/>
  <c r="G61" i="2" s="1"/>
  <c r="G39" i="2"/>
  <c r="G41" i="2"/>
  <c r="G51" i="2"/>
  <c r="G50" i="2" s="1"/>
  <c r="G20" i="2"/>
  <c r="G19" i="2" s="1"/>
  <c r="G24" i="2"/>
  <c r="G23" i="2" s="1"/>
  <c r="G26" i="2"/>
  <c r="C13" i="1"/>
  <c r="C27" i="1"/>
  <c r="G67" i="2" l="1"/>
  <c r="G66" i="2" s="1"/>
  <c r="G119" i="2"/>
  <c r="G118" i="2" s="1"/>
  <c r="G38" i="2"/>
  <c r="G103" i="2"/>
  <c r="G102" i="2" s="1"/>
  <c r="G109" i="2"/>
  <c r="G108" i="2" s="1"/>
  <c r="G103" i="6"/>
  <c r="G101" i="6"/>
  <c r="G99" i="6"/>
  <c r="G95" i="6"/>
  <c r="G93" i="6"/>
  <c r="G87" i="6"/>
  <c r="G85" i="6"/>
  <c r="G71" i="6"/>
  <c r="G68" i="6"/>
  <c r="G63" i="6"/>
  <c r="G62" i="6" s="1"/>
  <c r="G58" i="6"/>
  <c r="G50" i="6"/>
  <c r="G48" i="6"/>
  <c r="G32" i="6"/>
  <c r="G27" i="6"/>
  <c r="G22" i="6"/>
  <c r="G21" i="6" s="1"/>
  <c r="G18" i="6"/>
  <c r="G16" i="6" s="1"/>
  <c r="G14" i="6"/>
  <c r="G13" i="6" s="1"/>
  <c r="G26" i="6" l="1"/>
  <c r="G25" i="6"/>
  <c r="G24" i="6" s="1"/>
  <c r="G30" i="6"/>
  <c r="G29" i="6" s="1"/>
  <c r="G31" i="6"/>
  <c r="G57" i="6"/>
  <c r="G56" i="6"/>
  <c r="G55" i="6" s="1"/>
  <c r="G34" i="6"/>
  <c r="G47" i="6"/>
  <c r="G17" i="6"/>
  <c r="G84" i="2"/>
  <c r="G15" i="2"/>
  <c r="G14" i="2" s="1"/>
  <c r="G12" i="2" s="1"/>
  <c r="G60" i="6"/>
  <c r="G12" i="6"/>
  <c r="G20" i="6"/>
  <c r="G11" i="2" l="1"/>
  <c r="G45" i="6"/>
  <c r="G109" i="6" s="1"/>
  <c r="G11" i="6"/>
  <c r="G13" i="2"/>
  <c r="C8" i="1"/>
  <c r="C34" i="1" l="1"/>
  <c r="C17" i="4" s="1"/>
  <c r="C16" i="4" s="1"/>
  <c r="C19" i="4" s="1"/>
</calcChain>
</file>

<file path=xl/sharedStrings.xml><?xml version="1.0" encoding="utf-8"?>
<sst xmlns="http://schemas.openxmlformats.org/spreadsheetml/2006/main" count="979" uniqueCount="311">
  <si>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</si>
  <si>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</si>
  <si>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</si>
  <si>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</si>
  <si>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</si>
  <si>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</si>
  <si>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 xml:space="preserve">к постановлению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</si>
  <si>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</si>
  <si>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</si>
  <si>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</si>
  <si>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</si>
  <si>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</si>
  <si>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</si>
  <si>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</si>
  <si>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</si>
  <si>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</si>
  <si>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</si>
  <si>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</si>
  <si>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</si>
  <si>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</si>
  <si>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</si>
  <si>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</si>
  <si>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</si>
  <si>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Прочие доходы от компенсации затрат бюджетов сельских поселений</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</si>
  <si>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</si>
  <si>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</si>
  <si>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</si>
  <si>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к постановлению</t>
  </si>
  <si>
    <t>Администрации Борисоглебского</t>
  </si>
  <si>
    <t>сельского поселения</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</si>
  <si>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</si>
  <si>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</si>
  <si>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</si>
  <si>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</si>
  <si>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</si>
  <si>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</si>
  <si>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</si>
  <si>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</si>
  <si>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</si>
  <si>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</si>
  <si>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</si>
  <si>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</si>
  <si>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</si>
  <si>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</si>
  <si>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</si>
  <si>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</si>
  <si>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</si>
  <si>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</si>
  <si>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</si>
  <si>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</si>
  <si>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</si>
  <si>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</si>
  <si>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</si>
  <si>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</si>
  <si>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</si>
  <si>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</si>
  <si>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</si>
  <si>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населённых пунктов в границах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</si>
  <si>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</si>
  <si>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</si>
  <si>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</si>
  <si>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</si>
  <si>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</si>
  <si>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</si>
  <si>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</si>
  <si>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</si>
  <si>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</si>
  <si>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</si>
  <si>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</si>
  <si>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</si>
  <si>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</si>
  <si>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</si>
  <si>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</si>
  <si>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</si>
  <si>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</si>
  <si>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</si>
  <si>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</si>
  <si>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</si>
  <si>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</si>
  <si>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</si>
  <si>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</si>
  <si>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</si>
  <si>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</si>
  <si>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</si>
  <si>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</si>
  <si>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</si>
  <si>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</si>
  <si>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</si>
  <si>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</si>
  <si>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</si>
  <si>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</si>
  <si>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</si>
  <si>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</si>
  <si>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</si>
  <si>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</si>
  <si>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</si>
  <si>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</si>
  <si>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</si>
  <si>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</si>
  <si>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</si>
  <si>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</si>
  <si>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</si>
  <si>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</si>
  <si>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</si>
  <si>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</si>
  <si>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</si>
  <si>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</si>
  <si>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</si>
  <si>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</si>
  <si>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</si>
  <si>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</si>
  <si>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</si>
  <si>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</si>
  <si>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</si>
  <si>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</si>
  <si>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</si>
  <si>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</si>
  <si>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</si>
  <si>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</si>
  <si>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06.0.00.00000</t>
  </si>
  <si>
    <t>06.1.00.00000</t>
  </si>
  <si>
    <t>06.1.01.00000</t>
  </si>
  <si>
    <t>06.1.01.20290</t>
  </si>
  <si>
    <t>06.1.01.65300</t>
  </si>
  <si>
    <t>08.0.00.00000</t>
  </si>
  <si>
    <t>08.1.00.00000</t>
  </si>
  <si>
    <t>08.1.01.00000</t>
  </si>
  <si>
    <t>08.1.01.65350</t>
  </si>
  <si>
    <t>09.0.00.00000</t>
  </si>
  <si>
    <t>09.1.00.00000</t>
  </si>
  <si>
    <t>09.1.01.00000</t>
  </si>
  <si>
    <t>09.1.01.65410</t>
  </si>
  <si>
    <t>09.1.04.00000</t>
  </si>
  <si>
    <t>09.1.04.65410</t>
  </si>
  <si>
    <t>09.1.05.00000</t>
  </si>
  <si>
    <t>09.1.05.65380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</si>
  <si>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</si>
  <si>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</si>
  <si>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</si>
  <si>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</si>
  <si>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</si>
  <si>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</si>
  <si>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</si>
  <si>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</si>
  <si>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</si>
  <si>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</si>
  <si>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</si>
  <si>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</si>
  <si>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</si>
  <si>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</si>
  <si>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</si>
  <si>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</si>
  <si>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</si>
  <si>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</si>
  <si>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</si>
  <si>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</si>
  <si>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</si>
  <si>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</si>
  <si>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</si>
  <si>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</si>
  <si>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Иные межбюджетные трансферты</t>
  </si>
  <si>
    <t>Другие общегосударственные вопросы</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</si>
  <si>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</si>
  <si>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</si>
  <si>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</si>
  <si>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</si>
  <si>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</si>
  <si>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</si>
  <si>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</si>
  <si>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</si>
  <si>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</si>
  <si>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КУЛЬТУРА, КИНЕМАТОГРАФИЯ</t>
  </si>
  <si>
    <t>Культура</t>
  </si>
  <si>
    <t>Физическая культура и спорт</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</si>
  <si>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</si>
  <si>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</si>
  <si>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</si>
  <si>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</si>
  <si>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</si>
  <si>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</si>
  <si>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</si>
  <si>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</si>
  <si>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</si>
  <si>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</si>
  <si>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</si>
  <si>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</si>
  <si>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10102030011000110</t>
  </si>
  <si>
    <t>10601030101000110</t>
  </si>
  <si>
    <t>10601030102100110</t>
  </si>
  <si>
    <t>10606033101000110</t>
  </si>
  <si>
    <t>10606033102100110</t>
  </si>
  <si>
    <t>10606043101000110</t>
  </si>
  <si>
    <t>10606043102100110</t>
  </si>
  <si>
    <t>11302995100000130</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</si>
  <si>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</si>
  <si>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</si>
  <si>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</si>
  <si>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</si>
  <si>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</si>
  <si>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</si>
  <si>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</si>
  <si>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</si>
  <si>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</si>
  <si>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</si>
  <si>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</si>
  <si>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</si>
  <si>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</si>
  <si>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</si>
  <si>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</si>
  <si>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</si>
  <si>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</si>
  <si>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</si>
  <si>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</si>
  <si>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</si>
  <si>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</si>
  <si>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</si>
  <si>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</si>
  <si>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</si>
  <si>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</si>
  <si>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</si>
  <si>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План (руб.) 2016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</si>
  <si>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</si>
  <si>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</si>
  <si>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</si>
  <si>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</si>
  <si>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</si>
  <si>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</si>
  <si>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</si>
  <si>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</si>
  <si>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</si>
  <si>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</si>
  <si>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</si>
  <si>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</si>
  <si>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</si>
  <si>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</si>
  <si>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</si>
  <si>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</si>
  <si>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</si>
  <si>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</si>
  <si>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</si>
  <si>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</si>
  <si>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</si>
  <si>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</si>
  <si>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</si>
  <si>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</si>
  <si>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</si>
  <si>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</si>
  <si>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</si>
  <si>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</si>
  <si>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20215001100000151</t>
  </si>
  <si>
    <t>20235118100000151</t>
  </si>
  <si>
    <t>Субвенции бюджетам сельских поселений на осуществление первичного воинского учета на территориях, где отсутствуют военные комиссариаты</t>
  </si>
  <si>
    <t>2024001410000151</t>
  </si>
  <si>
    <t>04.1.02.65220</t>
  </si>
  <si>
    <t>06</t>
  </si>
  <si>
    <t>Обеспечение деятельности финансовых, налоговых и таможенных органов и органов финансового (финансово-бюджетного) надзора</t>
  </si>
  <si>
    <t>Мобилизационная и вневойсковая подготовка</t>
  </si>
  <si>
    <t>20.0.00.85200</t>
  </si>
  <si>
    <t>20.0.00.51180</t>
  </si>
  <si>
    <t>Исполнение судебных актов</t>
  </si>
  <si>
    <t>Исполнение судебных актов Российской Федерации и мировых соглашений по возмещению причиненного вреда</t>
  </si>
  <si>
    <t>12</t>
  </si>
  <si>
    <t>Другие вопросы в области национальной экономики</t>
  </si>
  <si>
    <t>12.1.01.65460</t>
  </si>
  <si>
    <t>0106</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</si>
  <si>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</si>
  <si>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</si>
  <si>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</si>
  <si>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</si>
  <si>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</si>
  <si>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</si>
  <si>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</si>
  <si>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</si>
  <si>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</si>
  <si>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</si>
  <si>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</si>
  <si>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</si>
  <si>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</si>
  <si>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</si>
  <si>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Осуществление первичного воинского учета на территориях, где отсутствуют военные комиссариаты</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</si>
  <si>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</si>
  <si>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</si>
  <si>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20.0.00.85190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</si>
  <si>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</si>
  <si>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 xml:space="preserve">Администрации Борисоглебского </t>
  </si>
  <si>
    <t>Исполнение доходов бюджета Борисоглебского сельского поселения за             6 месяцев   2018 год по кодам классификации доходов бюджета</t>
  </si>
  <si>
    <t>Расходы бюджета Борисоглебского сельского поселения по водомственной структуре расходов                                  за 6 месяцев   2018 года</t>
  </si>
  <si>
    <t>за 6 месяцев   2018 года по разделам и подразделам классификации</t>
  </si>
  <si>
    <t>Борисоглебского сельского поселения за 6 месяцев   2018 года</t>
  </si>
  <si>
    <t xml:space="preserve">за 6 месяцев   2018 года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</si>
  <si>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6 месяцев  2018 года</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</si>
  <si>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</si>
  <si>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</si>
  <si>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Невыясненные поступления, зачисляемые в бюджеты сельских поселений</t>
  </si>
  <si>
    <t>11701050100000180</t>
  </si>
  <si>
    <t>Уплата иных платежей</t>
  </si>
  <si>
    <t>04.1.04.65220</t>
  </si>
  <si>
    <t>20.0.00.85050</t>
  </si>
  <si>
    <t>06.1.02.62440</t>
  </si>
  <si>
    <t>09.1.03.65390</t>
  </si>
  <si>
    <t>20.0.00.20500</t>
  </si>
  <si>
    <t>04.1.04.00000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</si>
  <si>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</si>
  <si>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09.1.03.00000</t>
  </si>
  <si>
    <t>Расходы на озеленение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</si>
  <si>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</si>
  <si>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управлению, распоряжению имуществом, находящимся в муниципальной собственности</t>
  </si>
  <si>
    <t xml:space="preserve">Осуществление переданных полномочий по организации дорожной деятельности в отношении автомобильных дорог местного значения вне границ населенных пунктов поселения </t>
  </si>
  <si>
    <t>06.1.02.00000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</si>
  <si>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</si>
  <si>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Капитальный ремонт, ремонт и содержание автомобильных дорог Борисоглебского сельского поселения за счет средств бюджета сельского поселения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</si>
</sst>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2"/>
      <color theme="1"/>
      <name val="Calibri"/>
      <family val="2"/>
      <scheme val="minor"/>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60">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5" fillId="0" borderId="1" xfId="0" applyNumberFormat="1" applyFont="1" applyBorder="1"/>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3" fillId="0" borderId="11" xfId="0" applyFont="1" applyBorder="1" applyAlignment="1">
      <alignment horizontal="left"/>
    </xf>
    <xf numFmtId="49" fontId="1" fillId="0" borderId="11" xfId="0" applyNumberFormat="1" applyFont="1" applyBorder="1"/>
    <xf numFmtId="49" fontId="1" fillId="0" borderId="11" xfId="0" applyNumberFormat="1" applyFont="1" applyBorder="1" applyAlignment="1">
      <alignment wrapText="1"/>
    </xf>
    <xf numFmtId="49" fontId="3" fillId="0" borderId="11" xfId="0" applyNumberFormat="1" applyFont="1" applyBorder="1" applyAlignment="1">
      <alignment horizontal="lef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0" fontId="22" fillId="0" borderId="1" xfId="0" applyFont="1" applyBorder="1"/>
    <xf numFmtId="49" fontId="1" fillId="0" borderId="11" xfId="0" applyNumberFormat="1" applyFont="1" applyBorder="1" applyAlignment="1">
      <alignment horizontal="left" wrapText="1"/>
    </xf>
    <xf numFmtId="2" fontId="3" fillId="0" borderId="12" xfId="0" applyNumberFormat="1" applyFont="1" applyBorder="1" applyAlignment="1">
      <alignment wrapText="1"/>
    </xf>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49" fontId="5" fillId="2" borderId="1" xfId="0" applyNumberFormat="1" applyFont="1" applyFill="1" applyBorder="1" applyAlignment="1">
      <alignment vertical="center" wrapText="1"/>
    </xf>
    <xf numFmtId="0" fontId="23" fillId="0" borderId="0" xfId="0" applyFont="1"/>
    <xf numFmtId="49" fontId="24" fillId="2" borderId="1" xfId="0" applyNumberFormat="1" applyFont="1" applyFill="1" applyBorder="1" applyAlignment="1">
      <alignment vertical="center" wrapText="1"/>
    </xf>
    <xf numFmtId="49" fontId="25" fillId="2" borderId="1" xfId="0" applyNumberFormat="1" applyFont="1" applyFill="1" applyBorder="1" applyAlignment="1">
      <alignment horizontal="center" vertical="center" wrapText="1"/>
    </xf>
    <xf numFmtId="0" fontId="24" fillId="2" borderId="1" xfId="0" applyFont="1" applyFill="1" applyBorder="1" applyAlignment="1">
      <alignment vertical="center" wrapText="1"/>
    </xf>
    <xf numFmtId="4" fontId="26" fillId="2" borderId="1" xfId="0" applyNumberFormat="1" applyFont="1" applyFill="1" applyBorder="1" applyAlignment="1">
      <alignment vertical="center" wrapText="1"/>
    </xf>
    <xf numFmtId="2" fontId="1" fillId="0" borderId="0" xfId="0" applyNumberFormat="1" applyFont="1" applyAlignment="1">
      <alignment horizontal="left"/>
    </xf>
    <xf numFmtId="2" fontId="0" fillId="0" borderId="0" xfId="0" applyNumberFormat="1"/>
    <xf numFmtId="2" fontId="2" fillId="0" borderId="10" xfId="0" applyNumberFormat="1" applyFont="1" applyBorder="1" applyAlignment="1">
      <alignment horizontal="center"/>
    </xf>
    <xf numFmtId="2" fontId="3" fillId="0" borderId="12" xfId="0" applyNumberFormat="1" applyFont="1" applyBorder="1"/>
    <xf numFmtId="2" fontId="1" fillId="0" borderId="12" xfId="0" applyNumberFormat="1" applyFont="1" applyBorder="1"/>
    <xf numFmtId="2" fontId="6" fillId="0" borderId="15" xfId="0" applyNumberFormat="1" applyFont="1" applyBorder="1" applyAlignment="1"/>
    <xf numFmtId="2" fontId="1" fillId="0" borderId="1" xfId="0" applyNumberFormat="1" applyFont="1" applyBorder="1" applyAlignment="1">
      <alignment wrapText="1"/>
    </xf>
    <xf numFmtId="49" fontId="10" fillId="2" borderId="2" xfId="0" applyNumberFormat="1" applyFont="1" applyFill="1" applyBorder="1" applyAlignment="1">
      <alignment horizontal="center" vertical="center" wrapText="1"/>
    </xf>
    <xf numFmtId="0" fontId="10" fillId="2" borderId="1" xfId="0" applyFont="1" applyFill="1" applyBorder="1" applyAlignment="1">
      <alignment horizontal="center"/>
    </xf>
    <xf numFmtId="49" fontId="10" fillId="2" borderId="1" xfId="0" applyNumberFormat="1" applyFont="1" applyFill="1" applyBorder="1" applyAlignment="1">
      <alignment horizontal="center"/>
    </xf>
    <xf numFmtId="2" fontId="1" fillId="0" borderId="1" xfId="0" applyNumberFormat="1" applyFont="1" applyBorder="1" applyAlignment="1">
      <alignment vertical="top"/>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8" fillId="0" borderId="0" xfId="1" applyFont="1" applyAlignment="1">
      <alignment horizontal="right"/>
    </xf>
    <xf numFmtId="0" fontId="0" fillId="0" borderId="0" xfId="0" applyAlignment="1"/>
    <xf numFmtId="0" fontId="10" fillId="0" borderId="0" xfId="0" applyFont="1" applyAlignment="1">
      <alignment horizontal="center" vertical="center" wrapText="1"/>
    </xf>
    <xf numFmtId="0" fontId="0" fillId="0" borderId="0" xfId="0" applyAlignment="1">
      <alignment horizontal="center"/>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abSelected="1" topLeftCell="A26" workbookViewId="0">
      <selection activeCell="C33" sqref="C33"/>
    </sheetView>
  </sheetViews>
  <sheetFormatPr defaultRowHeight="15" x14ac:dyDescent="0.25"/>
  <cols>
    <col min="1" max="1" width="24.28515625" customWidth="1"/>
    <col min="2" max="2" width="34.140625" customWidth="1"/>
    <col min="3" max="3" width="22.85546875" style="134" customWidth="1"/>
  </cols>
  <sheetData>
    <row r="1" spans="1:3" x14ac:dyDescent="0.25">
      <c r="C1" s="133" t="s">
        <v>5</v>
      </c>
    </row>
    <row r="2" spans="1:3" ht="15.75" x14ac:dyDescent="0.25">
      <c r="A2" s="1"/>
      <c r="B2" s="1"/>
      <c r="C2" s="133" t="s">
        <v>6</v>
      </c>
    </row>
    <row r="3" spans="1:3" ht="15.75" x14ac:dyDescent="0.25">
      <c r="A3" s="1"/>
      <c r="B3" s="1"/>
      <c r="C3" s="133" t="s">
        <v>7</v>
      </c>
    </row>
    <row r="4" spans="1:3" ht="15.75" x14ac:dyDescent="0.25">
      <c r="A4" s="1"/>
      <c r="B4" s="1"/>
    </row>
    <row r="5" spans="1:3" x14ac:dyDescent="0.25">
      <c r="A5" s="144" t="s">
        <v>285</v>
      </c>
      <c r="B5" s="145"/>
      <c r="C5" s="145"/>
    </row>
    <row r="6" spans="1:3" ht="15.75" thickBot="1" x14ac:dyDescent="0.3">
      <c r="A6" s="146"/>
      <c r="B6" s="146"/>
      <c r="C6" s="146"/>
    </row>
    <row r="7" spans="1:3" ht="15.75" x14ac:dyDescent="0.25">
      <c r="A7" s="108" t="s">
        <v>0</v>
      </c>
      <c r="B7" s="109" t="s">
        <v>1</v>
      </c>
      <c r="C7" s="135" t="s">
        <v>8</v>
      </c>
    </row>
    <row r="8" spans="1:3" ht="15.75" x14ac:dyDescent="0.25">
      <c r="A8" s="110">
        <v>100</v>
      </c>
      <c r="B8" s="2" t="s">
        <v>2</v>
      </c>
      <c r="C8" s="136">
        <f>SUM(C9:C12)</f>
        <v>1080809.3999999999</v>
      </c>
    </row>
    <row r="9" spans="1:3" ht="120" x14ac:dyDescent="0.25">
      <c r="A9" s="111" t="s">
        <v>175</v>
      </c>
      <c r="B9" s="3" t="s">
        <v>3</v>
      </c>
      <c r="C9" s="137">
        <v>468399.84</v>
      </c>
    </row>
    <row r="10" spans="1:3" ht="148.5" customHeight="1" x14ac:dyDescent="0.25">
      <c r="A10" s="112" t="s">
        <v>176</v>
      </c>
      <c r="B10" s="3" t="s">
        <v>4</v>
      </c>
      <c r="C10" s="114">
        <v>3550.92</v>
      </c>
    </row>
    <row r="11" spans="1:3" ht="120" customHeight="1" x14ac:dyDescent="0.25">
      <c r="A11" s="112" t="s">
        <v>177</v>
      </c>
      <c r="B11" s="3" t="s">
        <v>9</v>
      </c>
      <c r="C11" s="114">
        <v>706178.23</v>
      </c>
    </row>
    <row r="12" spans="1:3" ht="123" customHeight="1" x14ac:dyDescent="0.25">
      <c r="A12" s="112" t="s">
        <v>178</v>
      </c>
      <c r="B12" s="3" t="s">
        <v>10</v>
      </c>
      <c r="C12" s="114">
        <v>-97319.59</v>
      </c>
    </row>
    <row r="13" spans="1:3" ht="21" customHeight="1" x14ac:dyDescent="0.25">
      <c r="A13" s="113">
        <v>182</v>
      </c>
      <c r="B13" s="5" t="s">
        <v>11</v>
      </c>
      <c r="C13" s="121">
        <f>SUM(C14:C26)</f>
        <v>3853898.47</v>
      </c>
    </row>
    <row r="14" spans="1:3" ht="200.25" customHeight="1" x14ac:dyDescent="0.25">
      <c r="A14" s="120" t="s">
        <v>180</v>
      </c>
      <c r="B14" s="56" t="s">
        <v>179</v>
      </c>
      <c r="C14" s="114">
        <v>610171.25</v>
      </c>
    </row>
    <row r="15" spans="1:3" ht="150.75" customHeight="1" x14ac:dyDescent="0.25">
      <c r="A15" s="120" t="s">
        <v>181</v>
      </c>
      <c r="B15" s="3" t="s">
        <v>182</v>
      </c>
      <c r="C15" s="114">
        <v>605.09</v>
      </c>
    </row>
    <row r="16" spans="1:3" ht="196.5" customHeight="1" x14ac:dyDescent="0.25">
      <c r="A16" s="112" t="s">
        <v>184</v>
      </c>
      <c r="B16" s="3" t="s">
        <v>183</v>
      </c>
      <c r="C16" s="114">
        <v>708.08</v>
      </c>
    </row>
    <row r="17" spans="1:3" ht="254.25" customHeight="1" x14ac:dyDescent="0.25">
      <c r="A17" s="112" t="s">
        <v>185</v>
      </c>
      <c r="B17" s="3" t="s">
        <v>12</v>
      </c>
      <c r="C17" s="114">
        <v>6858.68</v>
      </c>
    </row>
    <row r="18" spans="1:3" ht="261" customHeight="1" x14ac:dyDescent="0.25">
      <c r="A18" s="112" t="s">
        <v>280</v>
      </c>
      <c r="B18" s="3" t="s">
        <v>281</v>
      </c>
      <c r="C18" s="114">
        <v>20</v>
      </c>
    </row>
    <row r="19" spans="1:3" ht="145.5" customHeight="1" x14ac:dyDescent="0.25">
      <c r="A19" s="112" t="s">
        <v>186</v>
      </c>
      <c r="B19" s="3" t="s">
        <v>248</v>
      </c>
      <c r="C19" s="114">
        <v>5329.7</v>
      </c>
    </row>
    <row r="20" spans="1:3" ht="111.75" customHeight="1" x14ac:dyDescent="0.25">
      <c r="A20" s="112" t="s">
        <v>291</v>
      </c>
      <c r="B20" s="3" t="s">
        <v>292</v>
      </c>
      <c r="C20" s="114">
        <v>799.2</v>
      </c>
    </row>
    <row r="21" spans="1:3" ht="139.5" customHeight="1" x14ac:dyDescent="0.25">
      <c r="A21" s="112" t="s">
        <v>187</v>
      </c>
      <c r="B21" s="3" t="s">
        <v>14</v>
      </c>
      <c r="C21" s="139">
        <v>101191.78</v>
      </c>
    </row>
    <row r="22" spans="1:3" ht="99" customHeight="1" x14ac:dyDescent="0.25">
      <c r="A22" s="112" t="s">
        <v>188</v>
      </c>
      <c r="B22" s="3" t="s">
        <v>15</v>
      </c>
      <c r="C22" s="114">
        <v>5654.45</v>
      </c>
    </row>
    <row r="23" spans="1:3" ht="119.25" customHeight="1" x14ac:dyDescent="0.25">
      <c r="A23" s="112" t="s">
        <v>189</v>
      </c>
      <c r="B23" s="3" t="s">
        <v>16</v>
      </c>
      <c r="C23" s="114">
        <v>2590003.7200000002</v>
      </c>
    </row>
    <row r="24" spans="1:3" ht="83.25" customHeight="1" x14ac:dyDescent="0.25">
      <c r="A24" s="112" t="s">
        <v>190</v>
      </c>
      <c r="B24" s="3" t="s">
        <v>17</v>
      </c>
      <c r="C24" s="114">
        <v>43213.81</v>
      </c>
    </row>
    <row r="25" spans="1:3" ht="117" customHeight="1" x14ac:dyDescent="0.25">
      <c r="A25" s="112" t="s">
        <v>191</v>
      </c>
      <c r="B25" s="3" t="s">
        <v>18</v>
      </c>
      <c r="C25" s="114">
        <v>474274.36</v>
      </c>
    </row>
    <row r="26" spans="1:3" ht="87" customHeight="1" x14ac:dyDescent="0.25">
      <c r="A26" s="112" t="s">
        <v>192</v>
      </c>
      <c r="B26" s="3" t="s">
        <v>19</v>
      </c>
      <c r="C26" s="114">
        <v>15068.35</v>
      </c>
    </row>
    <row r="27" spans="1:3" ht="45" customHeight="1" x14ac:dyDescent="0.25">
      <c r="A27" s="115">
        <v>802</v>
      </c>
      <c r="B27" s="6" t="s">
        <v>20</v>
      </c>
      <c r="C27" s="114">
        <f>C28</f>
        <v>4398000</v>
      </c>
    </row>
    <row r="28" spans="1:3" ht="57.75" customHeight="1" x14ac:dyDescent="0.25">
      <c r="A28" s="112" t="s">
        <v>249</v>
      </c>
      <c r="B28" s="3" t="s">
        <v>21</v>
      </c>
      <c r="C28" s="114">
        <v>4398000</v>
      </c>
    </row>
    <row r="29" spans="1:3" ht="31.5" x14ac:dyDescent="0.25">
      <c r="A29" s="116">
        <v>850</v>
      </c>
      <c r="B29" s="5" t="s">
        <v>22</v>
      </c>
      <c r="C29" s="114">
        <f>SUM(C30:C33)</f>
        <v>560055.19999999995</v>
      </c>
    </row>
    <row r="30" spans="1:3" ht="45.75" customHeight="1" x14ac:dyDescent="0.25">
      <c r="A30" s="112" t="s">
        <v>193</v>
      </c>
      <c r="B30" s="3" t="s">
        <v>23</v>
      </c>
      <c r="C30" s="114">
        <v>175742.55</v>
      </c>
    </row>
    <row r="31" spans="1:3" ht="45.75" customHeight="1" x14ac:dyDescent="0.25">
      <c r="A31" s="112" t="s">
        <v>294</v>
      </c>
      <c r="B31" s="3" t="s">
        <v>293</v>
      </c>
      <c r="C31" s="114">
        <v>114.79</v>
      </c>
    </row>
    <row r="32" spans="1:3" ht="75" x14ac:dyDescent="0.25">
      <c r="A32" s="111" t="s">
        <v>250</v>
      </c>
      <c r="B32" s="3" t="s">
        <v>251</v>
      </c>
      <c r="C32" s="114">
        <v>97329.5</v>
      </c>
    </row>
    <row r="33" spans="1:3" ht="120" x14ac:dyDescent="0.25">
      <c r="A33" s="111" t="s">
        <v>252</v>
      </c>
      <c r="B33" s="3" t="s">
        <v>24</v>
      </c>
      <c r="C33" s="114">
        <v>286868.36</v>
      </c>
    </row>
    <row r="34" spans="1:3" ht="15.75" thickBot="1" x14ac:dyDescent="0.3">
      <c r="A34" s="117" t="s">
        <v>25</v>
      </c>
      <c r="B34" s="118"/>
      <c r="C34" s="138">
        <f>C29+C27+C13+C8</f>
        <v>9892763.0700000003</v>
      </c>
    </row>
  </sheetData>
  <mergeCells count="1">
    <mergeCell ref="A5:C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topLeftCell="A98" workbookViewId="0">
      <selection activeCell="A100" sqref="A100:G125"/>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47" t="s">
        <v>146</v>
      </c>
      <c r="B1" s="147"/>
      <c r="C1" s="147"/>
      <c r="D1" s="147"/>
      <c r="E1" s="148"/>
      <c r="F1" s="148"/>
      <c r="G1" s="148"/>
    </row>
    <row r="2" spans="1:7" x14ac:dyDescent="0.25">
      <c r="A2" s="147" t="s">
        <v>27</v>
      </c>
      <c r="B2" s="147"/>
      <c r="C2" s="147"/>
      <c r="D2" s="147"/>
      <c r="E2" s="148"/>
      <c r="F2" s="148"/>
      <c r="G2" s="148"/>
    </row>
    <row r="3" spans="1:7" x14ac:dyDescent="0.25">
      <c r="A3" s="147" t="s">
        <v>28</v>
      </c>
      <c r="B3" s="147"/>
      <c r="C3" s="147"/>
      <c r="D3" s="147"/>
      <c r="E3" s="148"/>
      <c r="F3" s="148"/>
      <c r="G3" s="148"/>
    </row>
    <row r="4" spans="1:7" x14ac:dyDescent="0.25">
      <c r="A4" s="147" t="s">
        <v>29</v>
      </c>
      <c r="B4" s="147"/>
      <c r="C4" s="147"/>
      <c r="D4" s="147"/>
      <c r="E4" s="148"/>
      <c r="F4" s="148"/>
      <c r="G4" s="148"/>
    </row>
    <row r="5" spans="1:7" x14ac:dyDescent="0.25">
      <c r="A5" s="147" t="s">
        <v>30</v>
      </c>
      <c r="B5" s="147"/>
      <c r="C5" s="147"/>
      <c r="D5" s="147"/>
      <c r="E5" s="148"/>
      <c r="F5" s="148"/>
      <c r="G5" s="148"/>
    </row>
    <row r="6" spans="1:7" x14ac:dyDescent="0.25">
      <c r="A6" s="7"/>
      <c r="B6" s="7"/>
      <c r="C6" s="7"/>
      <c r="D6" s="7"/>
      <c r="E6" s="37"/>
      <c r="F6" s="37"/>
      <c r="G6" s="37"/>
    </row>
    <row r="7" spans="1:7" x14ac:dyDescent="0.25">
      <c r="A7" s="7"/>
      <c r="B7" s="7"/>
      <c r="C7" s="7"/>
      <c r="D7" s="36"/>
      <c r="E7" s="37"/>
      <c r="F7" s="37"/>
      <c r="G7" s="37"/>
    </row>
    <row r="8" spans="1:7" ht="38.25" customHeight="1" x14ac:dyDescent="0.25">
      <c r="A8" s="149" t="s">
        <v>286</v>
      </c>
      <c r="B8" s="149"/>
      <c r="C8" s="149"/>
      <c r="D8" s="149"/>
      <c r="E8" s="150"/>
      <c r="F8" s="150"/>
      <c r="G8" s="150"/>
    </row>
    <row r="9" spans="1:7" x14ac:dyDescent="0.25">
      <c r="A9" s="4"/>
      <c r="B9" s="4"/>
      <c r="C9" s="4"/>
      <c r="D9" s="4"/>
      <c r="E9" s="37"/>
      <c r="F9" s="37"/>
      <c r="G9" s="37"/>
    </row>
    <row r="10" spans="1:7" ht="33.75" x14ac:dyDescent="0.25">
      <c r="A10" s="8" t="s">
        <v>1</v>
      </c>
      <c r="B10" s="8" t="s">
        <v>83</v>
      </c>
      <c r="C10" s="8" t="s">
        <v>84</v>
      </c>
      <c r="D10" s="8" t="s">
        <v>94</v>
      </c>
      <c r="E10" s="38" t="s">
        <v>98</v>
      </c>
      <c r="F10" s="38" t="s">
        <v>144</v>
      </c>
      <c r="G10" s="43" t="s">
        <v>145</v>
      </c>
    </row>
    <row r="11" spans="1:7" x14ac:dyDescent="0.25">
      <c r="A11" s="9" t="s">
        <v>147</v>
      </c>
      <c r="B11" s="23">
        <v>850</v>
      </c>
      <c r="C11" s="28" t="s">
        <v>13</v>
      </c>
      <c r="D11" s="28" t="s">
        <v>13</v>
      </c>
      <c r="E11" s="28" t="s">
        <v>13</v>
      </c>
      <c r="F11" s="26"/>
      <c r="G11" s="44">
        <f>G12+G61+G66+G84+G102+G118+G108+G56</f>
        <v>10322287.27</v>
      </c>
    </row>
    <row r="12" spans="1:7" x14ac:dyDescent="0.25">
      <c r="A12" s="9" t="s">
        <v>148</v>
      </c>
      <c r="B12" s="23">
        <v>850</v>
      </c>
      <c r="C12" s="28" t="s">
        <v>89</v>
      </c>
      <c r="D12" s="28" t="s">
        <v>95</v>
      </c>
      <c r="E12" s="29" t="s">
        <v>13</v>
      </c>
      <c r="F12" s="25"/>
      <c r="G12" s="45">
        <f>G14+G18+G43+G38</f>
        <v>2629514.1999999997</v>
      </c>
    </row>
    <row r="13" spans="1:7" ht="33.75" customHeight="1" x14ac:dyDescent="0.25">
      <c r="A13" s="11" t="s">
        <v>149</v>
      </c>
      <c r="B13" s="23">
        <v>850</v>
      </c>
      <c r="C13" s="30" t="s">
        <v>89</v>
      </c>
      <c r="D13" s="30" t="s">
        <v>96</v>
      </c>
      <c r="E13" s="30" t="s">
        <v>13</v>
      </c>
      <c r="F13" s="25"/>
      <c r="G13" s="46">
        <f>G14</f>
        <v>483026.74</v>
      </c>
    </row>
    <row r="14" spans="1:7" ht="48.75" customHeight="1" x14ac:dyDescent="0.25">
      <c r="A14" s="11" t="s">
        <v>150</v>
      </c>
      <c r="B14" s="23">
        <v>850</v>
      </c>
      <c r="C14" s="30" t="s">
        <v>89</v>
      </c>
      <c r="D14" s="30" t="s">
        <v>96</v>
      </c>
      <c r="E14" s="30" t="s">
        <v>136</v>
      </c>
      <c r="F14" s="25">
        <v>100</v>
      </c>
      <c r="G14" s="46">
        <f>G15</f>
        <v>483026.74</v>
      </c>
    </row>
    <row r="15" spans="1:7" ht="26.25" customHeight="1" x14ac:dyDescent="0.25">
      <c r="A15" s="16" t="s">
        <v>151</v>
      </c>
      <c r="B15" s="23">
        <v>850</v>
      </c>
      <c r="C15" s="30" t="s">
        <v>89</v>
      </c>
      <c r="D15" s="30" t="s">
        <v>96</v>
      </c>
      <c r="E15" s="25" t="s">
        <v>136</v>
      </c>
      <c r="F15" s="25">
        <v>120</v>
      </c>
      <c r="G15" s="46">
        <f>SUM(G16:G17)</f>
        <v>483026.74</v>
      </c>
    </row>
    <row r="16" spans="1:7" ht="30.75" customHeight="1" x14ac:dyDescent="0.25">
      <c r="A16" s="11" t="s">
        <v>152</v>
      </c>
      <c r="B16" s="23">
        <v>850</v>
      </c>
      <c r="C16" s="30" t="s">
        <v>89</v>
      </c>
      <c r="D16" s="30" t="s">
        <v>96</v>
      </c>
      <c r="E16" s="25" t="s">
        <v>136</v>
      </c>
      <c r="F16" s="25">
        <v>121</v>
      </c>
      <c r="G16" s="46">
        <v>402903.2</v>
      </c>
    </row>
    <row r="17" spans="1:7" ht="33.75" x14ac:dyDescent="0.25">
      <c r="A17" s="11" t="s">
        <v>153</v>
      </c>
      <c r="B17" s="23">
        <v>850</v>
      </c>
      <c r="C17" s="30" t="s">
        <v>89</v>
      </c>
      <c r="D17" s="30" t="s">
        <v>96</v>
      </c>
      <c r="E17" s="25" t="s">
        <v>136</v>
      </c>
      <c r="F17" s="25">
        <v>129</v>
      </c>
      <c r="G17" s="46">
        <v>80123.539999999994</v>
      </c>
    </row>
    <row r="18" spans="1:7" ht="36" customHeight="1" x14ac:dyDescent="0.25">
      <c r="A18" s="11" t="s">
        <v>154</v>
      </c>
      <c r="B18" s="23">
        <v>850</v>
      </c>
      <c r="C18" s="30" t="s">
        <v>89</v>
      </c>
      <c r="D18" s="30" t="s">
        <v>91</v>
      </c>
      <c r="E18" s="30"/>
      <c r="F18" s="27"/>
      <c r="G18" s="46">
        <f>G19+G23+G26+G31+G35</f>
        <v>1960569.0499999998</v>
      </c>
    </row>
    <row r="19" spans="1:7" ht="45" x14ac:dyDescent="0.25">
      <c r="A19" s="11" t="s">
        <v>150</v>
      </c>
      <c r="B19" s="23">
        <v>850</v>
      </c>
      <c r="C19" s="30" t="s">
        <v>89</v>
      </c>
      <c r="D19" s="30" t="s">
        <v>91</v>
      </c>
      <c r="E19" s="30" t="s">
        <v>137</v>
      </c>
      <c r="F19" s="25">
        <v>100</v>
      </c>
      <c r="G19" s="46">
        <f>G20</f>
        <v>1624431.64</v>
      </c>
    </row>
    <row r="20" spans="1:7" ht="22.5" x14ac:dyDescent="0.25">
      <c r="A20" s="16" t="s">
        <v>151</v>
      </c>
      <c r="B20" s="23">
        <v>850</v>
      </c>
      <c r="C20" s="30" t="s">
        <v>89</v>
      </c>
      <c r="D20" s="30" t="s">
        <v>91</v>
      </c>
      <c r="E20" s="30" t="s">
        <v>137</v>
      </c>
      <c r="F20" s="25">
        <v>120</v>
      </c>
      <c r="G20" s="46">
        <f>G21+G22</f>
        <v>1624431.64</v>
      </c>
    </row>
    <row r="21" spans="1:7" ht="22.5" x14ac:dyDescent="0.25">
      <c r="A21" s="11" t="s">
        <v>152</v>
      </c>
      <c r="B21" s="23">
        <v>850</v>
      </c>
      <c r="C21" s="30" t="s">
        <v>89</v>
      </c>
      <c r="D21" s="30" t="s">
        <v>91</v>
      </c>
      <c r="E21" s="30" t="s">
        <v>137</v>
      </c>
      <c r="F21" s="25">
        <v>121</v>
      </c>
      <c r="G21" s="46">
        <v>1103822.1599999999</v>
      </c>
    </row>
    <row r="22" spans="1:7" ht="33.75" x14ac:dyDescent="0.25">
      <c r="A22" s="11" t="s">
        <v>153</v>
      </c>
      <c r="B22" s="23">
        <v>850</v>
      </c>
      <c r="C22" s="30" t="s">
        <v>89</v>
      </c>
      <c r="D22" s="30" t="s">
        <v>91</v>
      </c>
      <c r="E22" s="30" t="s">
        <v>137</v>
      </c>
      <c r="F22" s="25">
        <v>129</v>
      </c>
      <c r="G22" s="46">
        <v>520609.48</v>
      </c>
    </row>
    <row r="23" spans="1:7" ht="22.5" x14ac:dyDescent="0.25">
      <c r="A23" s="16" t="s">
        <v>50</v>
      </c>
      <c r="B23" s="23">
        <v>850</v>
      </c>
      <c r="C23" s="30" t="s">
        <v>89</v>
      </c>
      <c r="D23" s="30" t="s">
        <v>91</v>
      </c>
      <c r="E23" s="30" t="s">
        <v>137</v>
      </c>
      <c r="F23" s="25">
        <v>200</v>
      </c>
      <c r="G23" s="46">
        <f>G24</f>
        <v>304164.96999999997</v>
      </c>
    </row>
    <row r="24" spans="1:7" ht="22.5" x14ac:dyDescent="0.25">
      <c r="A24" s="16" t="s">
        <v>155</v>
      </c>
      <c r="B24" s="23">
        <v>850</v>
      </c>
      <c r="C24" s="30" t="s">
        <v>89</v>
      </c>
      <c r="D24" s="30" t="s">
        <v>91</v>
      </c>
      <c r="E24" s="30" t="s">
        <v>137</v>
      </c>
      <c r="F24" s="25">
        <v>240</v>
      </c>
      <c r="G24" s="46">
        <f>G25</f>
        <v>304164.96999999997</v>
      </c>
    </row>
    <row r="25" spans="1:7" ht="22.5" x14ac:dyDescent="0.25">
      <c r="A25" s="11" t="s">
        <v>156</v>
      </c>
      <c r="B25" s="23">
        <v>850</v>
      </c>
      <c r="C25" s="30" t="s">
        <v>89</v>
      </c>
      <c r="D25" s="30" t="s">
        <v>91</v>
      </c>
      <c r="E25" s="30" t="s">
        <v>137</v>
      </c>
      <c r="F25" s="25">
        <v>244</v>
      </c>
      <c r="G25" s="46">
        <v>304164.96999999997</v>
      </c>
    </row>
    <row r="26" spans="1:7" x14ac:dyDescent="0.25">
      <c r="A26" s="18" t="s">
        <v>75</v>
      </c>
      <c r="B26" s="23">
        <v>850</v>
      </c>
      <c r="C26" s="30" t="s">
        <v>89</v>
      </c>
      <c r="D26" s="30" t="s">
        <v>91</v>
      </c>
      <c r="E26" s="30" t="s">
        <v>137</v>
      </c>
      <c r="F26" s="25">
        <v>800</v>
      </c>
      <c r="G26" s="46">
        <f>G27</f>
        <v>6365.3</v>
      </c>
    </row>
    <row r="27" spans="1:7" x14ac:dyDescent="0.25">
      <c r="A27" s="18" t="s">
        <v>157</v>
      </c>
      <c r="B27" s="23">
        <v>850</v>
      </c>
      <c r="C27" s="30" t="s">
        <v>89</v>
      </c>
      <c r="D27" s="30" t="s">
        <v>91</v>
      </c>
      <c r="E27" s="30" t="s">
        <v>137</v>
      </c>
      <c r="F27" s="25">
        <v>850</v>
      </c>
      <c r="G27" s="46">
        <f>G28+G29+G30</f>
        <v>6365.3</v>
      </c>
    </row>
    <row r="28" spans="1:7" x14ac:dyDescent="0.25">
      <c r="A28" s="18" t="s">
        <v>158</v>
      </c>
      <c r="B28" s="23">
        <v>850</v>
      </c>
      <c r="C28" s="30" t="s">
        <v>89</v>
      </c>
      <c r="D28" s="30" t="s">
        <v>91</v>
      </c>
      <c r="E28" s="30" t="s">
        <v>137</v>
      </c>
      <c r="F28" s="25">
        <v>851</v>
      </c>
      <c r="G28" s="46">
        <v>2602</v>
      </c>
    </row>
    <row r="29" spans="1:7" x14ac:dyDescent="0.25">
      <c r="A29" s="18" t="s">
        <v>159</v>
      </c>
      <c r="B29" s="23">
        <v>850</v>
      </c>
      <c r="C29" s="30" t="s">
        <v>89</v>
      </c>
      <c r="D29" s="30" t="s">
        <v>91</v>
      </c>
      <c r="E29" s="30" t="s">
        <v>137</v>
      </c>
      <c r="F29" s="25">
        <v>852</v>
      </c>
      <c r="G29" s="46">
        <v>3684</v>
      </c>
    </row>
    <row r="30" spans="1:7" x14ac:dyDescent="0.25">
      <c r="A30" s="18" t="s">
        <v>295</v>
      </c>
      <c r="B30" s="23">
        <v>850</v>
      </c>
      <c r="C30" s="30" t="s">
        <v>89</v>
      </c>
      <c r="D30" s="30" t="s">
        <v>91</v>
      </c>
      <c r="E30" s="30" t="s">
        <v>137</v>
      </c>
      <c r="F30" s="25">
        <v>853</v>
      </c>
      <c r="G30" s="46">
        <v>79.3</v>
      </c>
    </row>
    <row r="31" spans="1:7" ht="45" x14ac:dyDescent="0.25">
      <c r="A31" s="11" t="s">
        <v>150</v>
      </c>
      <c r="B31" s="23">
        <v>850</v>
      </c>
      <c r="C31" s="30" t="s">
        <v>89</v>
      </c>
      <c r="D31" s="30" t="s">
        <v>91</v>
      </c>
      <c r="E31" s="30" t="s">
        <v>300</v>
      </c>
      <c r="F31" s="25">
        <v>100</v>
      </c>
      <c r="G31" s="46">
        <f>G32</f>
        <v>19569.71</v>
      </c>
    </row>
    <row r="32" spans="1:7" ht="22.5" x14ac:dyDescent="0.25">
      <c r="A32" s="16" t="s">
        <v>151</v>
      </c>
      <c r="B32" s="23">
        <v>850</v>
      </c>
      <c r="C32" s="30" t="s">
        <v>89</v>
      </c>
      <c r="D32" s="30" t="s">
        <v>91</v>
      </c>
      <c r="E32" s="30" t="s">
        <v>300</v>
      </c>
      <c r="F32" s="25">
        <v>120</v>
      </c>
      <c r="G32" s="46">
        <f>G33+G34</f>
        <v>19569.71</v>
      </c>
    </row>
    <row r="33" spans="1:7" ht="22.5" x14ac:dyDescent="0.25">
      <c r="A33" s="11" t="s">
        <v>152</v>
      </c>
      <c r="B33" s="23">
        <v>850</v>
      </c>
      <c r="C33" s="30" t="s">
        <v>89</v>
      </c>
      <c r="D33" s="30" t="s">
        <v>91</v>
      </c>
      <c r="E33" s="30" t="s">
        <v>300</v>
      </c>
      <c r="F33" s="25">
        <v>121</v>
      </c>
      <c r="G33" s="46">
        <v>15030.5</v>
      </c>
    </row>
    <row r="34" spans="1:7" ht="33.75" x14ac:dyDescent="0.25">
      <c r="A34" s="11" t="s">
        <v>153</v>
      </c>
      <c r="B34" s="23">
        <v>850</v>
      </c>
      <c r="C34" s="30" t="s">
        <v>89</v>
      </c>
      <c r="D34" s="30" t="s">
        <v>91</v>
      </c>
      <c r="E34" s="30" t="s">
        <v>300</v>
      </c>
      <c r="F34" s="25">
        <v>129</v>
      </c>
      <c r="G34" s="46">
        <v>4539.21</v>
      </c>
    </row>
    <row r="35" spans="1:7" ht="22.5" x14ac:dyDescent="0.25">
      <c r="A35" s="16" t="s">
        <v>50</v>
      </c>
      <c r="B35" s="23">
        <v>850</v>
      </c>
      <c r="C35" s="30" t="s">
        <v>89</v>
      </c>
      <c r="D35" s="30" t="s">
        <v>91</v>
      </c>
      <c r="E35" s="30" t="s">
        <v>300</v>
      </c>
      <c r="F35" s="25">
        <v>200</v>
      </c>
      <c r="G35" s="46">
        <f>G36</f>
        <v>6037.43</v>
      </c>
    </row>
    <row r="36" spans="1:7" ht="22.5" x14ac:dyDescent="0.25">
      <c r="A36" s="16" t="s">
        <v>155</v>
      </c>
      <c r="B36" s="23">
        <v>850</v>
      </c>
      <c r="C36" s="30" t="s">
        <v>89</v>
      </c>
      <c r="D36" s="30" t="s">
        <v>91</v>
      </c>
      <c r="E36" s="30" t="s">
        <v>300</v>
      </c>
      <c r="F36" s="25">
        <v>240</v>
      </c>
      <c r="G36" s="46">
        <f>G37</f>
        <v>6037.43</v>
      </c>
    </row>
    <row r="37" spans="1:7" ht="22.5" x14ac:dyDescent="0.25">
      <c r="A37" s="11" t="s">
        <v>156</v>
      </c>
      <c r="B37" s="23">
        <v>850</v>
      </c>
      <c r="C37" s="30" t="s">
        <v>89</v>
      </c>
      <c r="D37" s="30" t="s">
        <v>91</v>
      </c>
      <c r="E37" s="30" t="s">
        <v>300</v>
      </c>
      <c r="F37" s="25">
        <v>244</v>
      </c>
      <c r="G37" s="46">
        <v>6037.43</v>
      </c>
    </row>
    <row r="38" spans="1:7" ht="35.25" customHeight="1" x14ac:dyDescent="0.25">
      <c r="A38" s="11" t="s">
        <v>255</v>
      </c>
      <c r="B38" s="23">
        <v>850</v>
      </c>
      <c r="C38" s="30" t="s">
        <v>89</v>
      </c>
      <c r="D38" s="30" t="s">
        <v>254</v>
      </c>
      <c r="E38" s="30"/>
      <c r="F38" s="25"/>
      <c r="G38" s="46">
        <f>G39+G41</f>
        <v>67611.8</v>
      </c>
    </row>
    <row r="39" spans="1:7" x14ac:dyDescent="0.25">
      <c r="A39" s="11" t="s">
        <v>35</v>
      </c>
      <c r="B39" s="23">
        <v>850</v>
      </c>
      <c r="C39" s="30" t="s">
        <v>89</v>
      </c>
      <c r="D39" s="30" t="s">
        <v>254</v>
      </c>
      <c r="E39" s="30" t="s">
        <v>138</v>
      </c>
      <c r="F39" s="25">
        <v>500</v>
      </c>
      <c r="G39" s="46">
        <f>G40</f>
        <v>34748.400000000001</v>
      </c>
    </row>
    <row r="40" spans="1:7" x14ac:dyDescent="0.25">
      <c r="A40" s="11" t="s">
        <v>160</v>
      </c>
      <c r="B40" s="23">
        <v>850</v>
      </c>
      <c r="C40" s="30" t="s">
        <v>89</v>
      </c>
      <c r="D40" s="30" t="s">
        <v>254</v>
      </c>
      <c r="E40" s="30" t="s">
        <v>138</v>
      </c>
      <c r="F40" s="25">
        <v>540</v>
      </c>
      <c r="G40" s="46">
        <v>34748.400000000001</v>
      </c>
    </row>
    <row r="41" spans="1:7" x14ac:dyDescent="0.25">
      <c r="A41" s="11" t="s">
        <v>35</v>
      </c>
      <c r="B41" s="23">
        <v>850</v>
      </c>
      <c r="C41" s="30" t="s">
        <v>89</v>
      </c>
      <c r="D41" s="30" t="s">
        <v>254</v>
      </c>
      <c r="E41" s="30" t="s">
        <v>139</v>
      </c>
      <c r="F41" s="25">
        <v>500</v>
      </c>
      <c r="G41" s="46">
        <f>G42</f>
        <v>32863.4</v>
      </c>
    </row>
    <row r="42" spans="1:7" x14ac:dyDescent="0.25">
      <c r="A42" s="11" t="s">
        <v>160</v>
      </c>
      <c r="B42" s="23">
        <v>850</v>
      </c>
      <c r="C42" s="30" t="s">
        <v>89</v>
      </c>
      <c r="D42" s="30" t="s">
        <v>254</v>
      </c>
      <c r="E42" s="30" t="s">
        <v>139</v>
      </c>
      <c r="F42" s="25">
        <v>540</v>
      </c>
      <c r="G42" s="46">
        <v>32863.4</v>
      </c>
    </row>
    <row r="43" spans="1:7" ht="30.75" customHeight="1" x14ac:dyDescent="0.25">
      <c r="A43" s="11" t="s">
        <v>161</v>
      </c>
      <c r="B43" s="23">
        <v>850</v>
      </c>
      <c r="C43" s="30" t="s">
        <v>89</v>
      </c>
      <c r="D43" s="30" t="s">
        <v>93</v>
      </c>
      <c r="E43" s="29"/>
      <c r="F43" s="24"/>
      <c r="G43" s="46">
        <f>G50+G44+G47+G53</f>
        <v>118306.61</v>
      </c>
    </row>
    <row r="44" spans="1:7" ht="22.5" x14ac:dyDescent="0.25">
      <c r="A44" s="16" t="s">
        <v>50</v>
      </c>
      <c r="B44" s="23">
        <v>850</v>
      </c>
      <c r="C44" s="30" t="s">
        <v>89</v>
      </c>
      <c r="D44" s="30" t="s">
        <v>93</v>
      </c>
      <c r="E44" s="30" t="s">
        <v>253</v>
      </c>
      <c r="F44" s="25">
        <v>200</v>
      </c>
      <c r="G44" s="46">
        <f>G45</f>
        <v>43375</v>
      </c>
    </row>
    <row r="45" spans="1:7" ht="22.5" x14ac:dyDescent="0.25">
      <c r="A45" s="16" t="s">
        <v>155</v>
      </c>
      <c r="B45" s="23">
        <v>850</v>
      </c>
      <c r="C45" s="30" t="s">
        <v>89</v>
      </c>
      <c r="D45" s="30" t="s">
        <v>93</v>
      </c>
      <c r="E45" s="30" t="s">
        <v>253</v>
      </c>
      <c r="F45" s="25">
        <v>240</v>
      </c>
      <c r="G45" s="46">
        <f>G46</f>
        <v>43375</v>
      </c>
    </row>
    <row r="46" spans="1:7" ht="22.5" x14ac:dyDescent="0.25">
      <c r="A46" s="11" t="s">
        <v>156</v>
      </c>
      <c r="B46" s="23">
        <v>850</v>
      </c>
      <c r="C46" s="30" t="s">
        <v>89</v>
      </c>
      <c r="D46" s="30" t="s">
        <v>93</v>
      </c>
      <c r="E46" s="30" t="s">
        <v>253</v>
      </c>
      <c r="F46" s="25">
        <v>244</v>
      </c>
      <c r="G46" s="46">
        <v>43375</v>
      </c>
    </row>
    <row r="47" spans="1:7" ht="22.5" x14ac:dyDescent="0.25">
      <c r="A47" s="16" t="s">
        <v>50</v>
      </c>
      <c r="B47" s="23">
        <v>850</v>
      </c>
      <c r="C47" s="30" t="s">
        <v>89</v>
      </c>
      <c r="D47" s="30" t="s">
        <v>93</v>
      </c>
      <c r="E47" s="30" t="s">
        <v>296</v>
      </c>
      <c r="F47" s="25">
        <v>200</v>
      </c>
      <c r="G47" s="46">
        <f>G48</f>
        <v>2000</v>
      </c>
    </row>
    <row r="48" spans="1:7" ht="22.5" x14ac:dyDescent="0.25">
      <c r="A48" s="16" t="s">
        <v>155</v>
      </c>
      <c r="B48" s="23">
        <v>850</v>
      </c>
      <c r="C48" s="30" t="s">
        <v>89</v>
      </c>
      <c r="D48" s="30" t="s">
        <v>93</v>
      </c>
      <c r="E48" s="30" t="s">
        <v>296</v>
      </c>
      <c r="F48" s="25">
        <v>240</v>
      </c>
      <c r="G48" s="46">
        <f>G49</f>
        <v>2000</v>
      </c>
    </row>
    <row r="49" spans="1:7" ht="22.5" x14ac:dyDescent="0.25">
      <c r="A49" s="11" t="s">
        <v>156</v>
      </c>
      <c r="B49" s="23">
        <v>850</v>
      </c>
      <c r="C49" s="30" t="s">
        <v>89</v>
      </c>
      <c r="D49" s="30" t="s">
        <v>93</v>
      </c>
      <c r="E49" s="30" t="s">
        <v>296</v>
      </c>
      <c r="F49" s="25">
        <v>244</v>
      </c>
      <c r="G49" s="46">
        <v>2000</v>
      </c>
    </row>
    <row r="50" spans="1:7" ht="22.5" x14ac:dyDescent="0.25">
      <c r="A50" s="16" t="s">
        <v>50</v>
      </c>
      <c r="B50" s="23">
        <v>850</v>
      </c>
      <c r="C50" s="30" t="s">
        <v>89</v>
      </c>
      <c r="D50" s="30" t="s">
        <v>93</v>
      </c>
      <c r="E50" s="25" t="s">
        <v>244</v>
      </c>
      <c r="F50" s="25">
        <v>200</v>
      </c>
      <c r="G50" s="46">
        <f>G51</f>
        <v>62931.61</v>
      </c>
    </row>
    <row r="51" spans="1:7" ht="22.5" x14ac:dyDescent="0.25">
      <c r="A51" s="16" t="s">
        <v>155</v>
      </c>
      <c r="B51" s="23">
        <v>850</v>
      </c>
      <c r="C51" s="30" t="s">
        <v>89</v>
      </c>
      <c r="D51" s="30" t="s">
        <v>93</v>
      </c>
      <c r="E51" s="25" t="s">
        <v>244</v>
      </c>
      <c r="F51" s="25">
        <v>240</v>
      </c>
      <c r="G51" s="46">
        <f>G52</f>
        <v>62931.61</v>
      </c>
    </row>
    <row r="52" spans="1:7" ht="22.5" x14ac:dyDescent="0.25">
      <c r="A52" s="11" t="s">
        <v>156</v>
      </c>
      <c r="B52" s="23">
        <v>850</v>
      </c>
      <c r="C52" s="30" t="s">
        <v>89</v>
      </c>
      <c r="D52" s="30" t="s">
        <v>93</v>
      </c>
      <c r="E52" s="25" t="s">
        <v>244</v>
      </c>
      <c r="F52" s="25">
        <v>244</v>
      </c>
      <c r="G52" s="46">
        <v>62931.61</v>
      </c>
    </row>
    <row r="53" spans="1:7" ht="22.5" x14ac:dyDescent="0.25">
      <c r="A53" s="16" t="s">
        <v>50</v>
      </c>
      <c r="B53" s="23">
        <v>850</v>
      </c>
      <c r="C53" s="123" t="s">
        <v>89</v>
      </c>
      <c r="D53" s="123" t="s">
        <v>93</v>
      </c>
      <c r="E53" s="25" t="s">
        <v>297</v>
      </c>
      <c r="F53" s="25">
        <v>200</v>
      </c>
      <c r="G53" s="46">
        <f>G54</f>
        <v>10000</v>
      </c>
    </row>
    <row r="54" spans="1:7" ht="22.5" x14ac:dyDescent="0.25">
      <c r="A54" s="16" t="s">
        <v>155</v>
      </c>
      <c r="B54" s="23">
        <v>850</v>
      </c>
      <c r="C54" s="123" t="s">
        <v>89</v>
      </c>
      <c r="D54" s="123" t="s">
        <v>93</v>
      </c>
      <c r="E54" s="25" t="s">
        <v>297</v>
      </c>
      <c r="F54" s="25">
        <v>240</v>
      </c>
      <c r="G54" s="46">
        <f>G55</f>
        <v>10000</v>
      </c>
    </row>
    <row r="55" spans="1:7" ht="22.5" x14ac:dyDescent="0.25">
      <c r="A55" s="11" t="s">
        <v>156</v>
      </c>
      <c r="B55" s="23">
        <v>850</v>
      </c>
      <c r="C55" s="123" t="s">
        <v>89</v>
      </c>
      <c r="D55" s="123" t="s">
        <v>93</v>
      </c>
      <c r="E55" s="25" t="s">
        <v>297</v>
      </c>
      <c r="F55" s="25">
        <v>244</v>
      </c>
      <c r="G55" s="46">
        <v>10000</v>
      </c>
    </row>
    <row r="56" spans="1:7" ht="15.75" customHeight="1" x14ac:dyDescent="0.25">
      <c r="A56" s="124" t="s">
        <v>256</v>
      </c>
      <c r="B56" s="23">
        <v>850</v>
      </c>
      <c r="C56" s="140" t="s">
        <v>96</v>
      </c>
      <c r="D56" s="140" t="s">
        <v>92</v>
      </c>
      <c r="E56" s="25"/>
      <c r="F56" s="25"/>
      <c r="G56" s="46">
        <f>G57</f>
        <v>76790.149999999994</v>
      </c>
    </row>
    <row r="57" spans="1:7" ht="49.5" customHeight="1" x14ac:dyDescent="0.25">
      <c r="A57" s="11" t="s">
        <v>150</v>
      </c>
      <c r="B57" s="23">
        <v>850</v>
      </c>
      <c r="C57" s="123" t="s">
        <v>96</v>
      </c>
      <c r="D57" s="123" t="s">
        <v>92</v>
      </c>
      <c r="E57" s="25" t="s">
        <v>258</v>
      </c>
      <c r="F57" s="25">
        <v>100</v>
      </c>
      <c r="G57" s="46">
        <f>G58</f>
        <v>76790.149999999994</v>
      </c>
    </row>
    <row r="58" spans="1:7" ht="33.75" customHeight="1" x14ac:dyDescent="0.25">
      <c r="A58" s="16" t="s">
        <v>151</v>
      </c>
      <c r="B58" s="23">
        <v>850</v>
      </c>
      <c r="C58" s="123" t="s">
        <v>96</v>
      </c>
      <c r="D58" s="123" t="s">
        <v>92</v>
      </c>
      <c r="E58" s="25" t="s">
        <v>258</v>
      </c>
      <c r="F58" s="25">
        <v>120</v>
      </c>
      <c r="G58" s="46">
        <f>G59+G60</f>
        <v>76790.149999999994</v>
      </c>
    </row>
    <row r="59" spans="1:7" ht="23.25" customHeight="1" x14ac:dyDescent="0.25">
      <c r="A59" s="11" t="s">
        <v>152</v>
      </c>
      <c r="B59" s="23">
        <v>850</v>
      </c>
      <c r="C59" s="123" t="s">
        <v>96</v>
      </c>
      <c r="D59" s="123" t="s">
        <v>92</v>
      </c>
      <c r="E59" s="25" t="s">
        <v>258</v>
      </c>
      <c r="F59" s="25">
        <v>121</v>
      </c>
      <c r="G59" s="46">
        <v>58897.56</v>
      </c>
    </row>
    <row r="60" spans="1:7" ht="45" customHeight="1" x14ac:dyDescent="0.25">
      <c r="A60" s="11" t="s">
        <v>153</v>
      </c>
      <c r="B60" s="23">
        <v>850</v>
      </c>
      <c r="C60" s="123" t="s">
        <v>96</v>
      </c>
      <c r="D60" s="123" t="s">
        <v>92</v>
      </c>
      <c r="E60" s="25" t="s">
        <v>258</v>
      </c>
      <c r="F60" s="25">
        <v>129</v>
      </c>
      <c r="G60" s="46">
        <v>17892.59</v>
      </c>
    </row>
    <row r="61" spans="1:7" ht="27" customHeight="1" x14ac:dyDescent="0.25">
      <c r="A61" s="50" t="s">
        <v>162</v>
      </c>
      <c r="B61" s="23">
        <v>850</v>
      </c>
      <c r="C61" s="140" t="s">
        <v>92</v>
      </c>
      <c r="D61" s="140" t="s">
        <v>95</v>
      </c>
      <c r="E61" s="25"/>
      <c r="F61" s="25"/>
      <c r="G61" s="46">
        <f>G62</f>
        <v>136497.31</v>
      </c>
    </row>
    <row r="62" spans="1:7" x14ac:dyDescent="0.25">
      <c r="A62" s="11" t="s">
        <v>163</v>
      </c>
      <c r="B62" s="23">
        <v>850</v>
      </c>
      <c r="C62" s="30" t="s">
        <v>92</v>
      </c>
      <c r="D62" s="30" t="s">
        <v>90</v>
      </c>
      <c r="E62" s="25"/>
      <c r="F62" s="25"/>
      <c r="G62" s="46">
        <f>G63</f>
        <v>136497.31</v>
      </c>
    </row>
    <row r="63" spans="1:7" ht="22.5" x14ac:dyDescent="0.25">
      <c r="A63" s="16" t="s">
        <v>50</v>
      </c>
      <c r="B63" s="23">
        <v>850</v>
      </c>
      <c r="C63" s="30" t="s">
        <v>92</v>
      </c>
      <c r="D63" s="30" t="s">
        <v>90</v>
      </c>
      <c r="E63" s="25" t="s">
        <v>127</v>
      </c>
      <c r="F63" s="25">
        <v>200</v>
      </c>
      <c r="G63" s="46">
        <f>G64</f>
        <v>136497.31</v>
      </c>
    </row>
    <row r="64" spans="1:7" ht="22.5" x14ac:dyDescent="0.25">
      <c r="A64" s="16" t="s">
        <v>155</v>
      </c>
      <c r="B64" s="23">
        <v>850</v>
      </c>
      <c r="C64" s="30" t="s">
        <v>92</v>
      </c>
      <c r="D64" s="30" t="s">
        <v>90</v>
      </c>
      <c r="E64" s="25" t="s">
        <v>127</v>
      </c>
      <c r="F64" s="25">
        <v>240</v>
      </c>
      <c r="G64" s="46">
        <f>G65</f>
        <v>136497.31</v>
      </c>
    </row>
    <row r="65" spans="1:7" ht="22.5" x14ac:dyDescent="0.25">
      <c r="A65" s="11" t="s">
        <v>156</v>
      </c>
      <c r="B65" s="23">
        <v>850</v>
      </c>
      <c r="C65" s="30" t="s">
        <v>92</v>
      </c>
      <c r="D65" s="30" t="s">
        <v>90</v>
      </c>
      <c r="E65" s="25" t="s">
        <v>127</v>
      </c>
      <c r="F65" s="25">
        <v>244</v>
      </c>
      <c r="G65" s="46">
        <v>136497.31</v>
      </c>
    </row>
    <row r="66" spans="1:7" x14ac:dyDescent="0.25">
      <c r="A66" s="50" t="s">
        <v>164</v>
      </c>
      <c r="B66" s="23">
        <v>850</v>
      </c>
      <c r="C66" s="28" t="s">
        <v>91</v>
      </c>
      <c r="D66" s="28" t="s">
        <v>95</v>
      </c>
      <c r="E66" s="24"/>
      <c r="G66" s="46">
        <f>G67+G80</f>
        <v>2611184.9699999997</v>
      </c>
    </row>
    <row r="67" spans="1:7" x14ac:dyDescent="0.25">
      <c r="A67" s="20" t="s">
        <v>165</v>
      </c>
      <c r="B67" s="23">
        <v>850</v>
      </c>
      <c r="C67" s="30" t="s">
        <v>91</v>
      </c>
      <c r="D67" s="30" t="s">
        <v>97</v>
      </c>
      <c r="E67" s="24"/>
      <c r="F67" s="25"/>
      <c r="G67" s="46">
        <f>G68+G71+G77+G74</f>
        <v>2377302.69</v>
      </c>
    </row>
    <row r="68" spans="1:7" ht="22.5" x14ac:dyDescent="0.25">
      <c r="A68" s="16" t="s">
        <v>50</v>
      </c>
      <c r="B68" s="23">
        <v>850</v>
      </c>
      <c r="C68" s="30" t="s">
        <v>91</v>
      </c>
      <c r="D68" s="30" t="s">
        <v>97</v>
      </c>
      <c r="E68" s="30" t="s">
        <v>122</v>
      </c>
      <c r="F68" s="25">
        <v>200</v>
      </c>
      <c r="G68" s="46">
        <f>G69</f>
        <v>209114.39</v>
      </c>
    </row>
    <row r="69" spans="1:7" ht="22.5" x14ac:dyDescent="0.25">
      <c r="A69" s="16" t="s">
        <v>155</v>
      </c>
      <c r="B69" s="23">
        <v>850</v>
      </c>
      <c r="C69" s="30" t="s">
        <v>91</v>
      </c>
      <c r="D69" s="30" t="s">
        <v>97</v>
      </c>
      <c r="E69" s="30" t="s">
        <v>122</v>
      </c>
      <c r="F69" s="25">
        <v>240</v>
      </c>
      <c r="G69" s="46">
        <f>G70</f>
        <v>209114.39</v>
      </c>
    </row>
    <row r="70" spans="1:7" ht="22.5" x14ac:dyDescent="0.25">
      <c r="A70" s="11" t="s">
        <v>156</v>
      </c>
      <c r="B70" s="23">
        <v>850</v>
      </c>
      <c r="C70" s="30" t="s">
        <v>91</v>
      </c>
      <c r="D70" s="30" t="s">
        <v>97</v>
      </c>
      <c r="E70" s="30" t="s">
        <v>122</v>
      </c>
      <c r="F70" s="25">
        <v>244</v>
      </c>
      <c r="G70" s="46">
        <v>209114.39</v>
      </c>
    </row>
    <row r="71" spans="1:7" ht="22.5" x14ac:dyDescent="0.25">
      <c r="A71" s="16" t="s">
        <v>50</v>
      </c>
      <c r="B71" s="23">
        <v>850</v>
      </c>
      <c r="C71" s="30" t="s">
        <v>91</v>
      </c>
      <c r="D71" s="30" t="s">
        <v>97</v>
      </c>
      <c r="E71" s="30" t="s">
        <v>123</v>
      </c>
      <c r="F71" s="25">
        <v>200</v>
      </c>
      <c r="G71" s="46">
        <f>G72</f>
        <v>1921979.67</v>
      </c>
    </row>
    <row r="72" spans="1:7" ht="22.5" x14ac:dyDescent="0.25">
      <c r="A72" s="16" t="s">
        <v>155</v>
      </c>
      <c r="B72" s="23">
        <v>850</v>
      </c>
      <c r="C72" s="30" t="s">
        <v>91</v>
      </c>
      <c r="D72" s="30" t="s">
        <v>97</v>
      </c>
      <c r="E72" s="30" t="s">
        <v>123</v>
      </c>
      <c r="F72" s="25">
        <v>240</v>
      </c>
      <c r="G72" s="46">
        <f>G73</f>
        <v>1921979.67</v>
      </c>
    </row>
    <row r="73" spans="1:7" ht="22.5" x14ac:dyDescent="0.25">
      <c r="A73" s="11" t="s">
        <v>156</v>
      </c>
      <c r="B73" s="23">
        <v>850</v>
      </c>
      <c r="C73" s="30" t="s">
        <v>91</v>
      </c>
      <c r="D73" s="30" t="s">
        <v>97</v>
      </c>
      <c r="E73" s="30" t="s">
        <v>123</v>
      </c>
      <c r="F73" s="25">
        <v>244</v>
      </c>
      <c r="G73" s="46">
        <v>1921979.67</v>
      </c>
    </row>
    <row r="74" spans="1:7" ht="22.5" x14ac:dyDescent="0.25">
      <c r="A74" s="16" t="s">
        <v>50</v>
      </c>
      <c r="B74" s="23">
        <v>850</v>
      </c>
      <c r="C74" s="30" t="s">
        <v>91</v>
      </c>
      <c r="D74" s="30" t="s">
        <v>97</v>
      </c>
      <c r="E74" s="30" t="s">
        <v>298</v>
      </c>
      <c r="F74" s="25">
        <v>200</v>
      </c>
      <c r="G74" s="46">
        <f>G75</f>
        <v>46208.63</v>
      </c>
    </row>
    <row r="75" spans="1:7" ht="22.5" x14ac:dyDescent="0.25">
      <c r="A75" s="16" t="s">
        <v>155</v>
      </c>
      <c r="B75" s="23">
        <v>850</v>
      </c>
      <c r="C75" s="30" t="s">
        <v>91</v>
      </c>
      <c r="D75" s="30" t="s">
        <v>97</v>
      </c>
      <c r="E75" s="30" t="s">
        <v>298</v>
      </c>
      <c r="F75" s="25">
        <v>240</v>
      </c>
      <c r="G75" s="46">
        <f>G76</f>
        <v>46208.63</v>
      </c>
    </row>
    <row r="76" spans="1:7" ht="22.5" x14ac:dyDescent="0.25">
      <c r="A76" s="11" t="s">
        <v>156</v>
      </c>
      <c r="B76" s="23">
        <v>850</v>
      </c>
      <c r="C76" s="30" t="s">
        <v>91</v>
      </c>
      <c r="D76" s="30" t="s">
        <v>97</v>
      </c>
      <c r="E76" s="30" t="s">
        <v>298</v>
      </c>
      <c r="F76" s="25">
        <v>244</v>
      </c>
      <c r="G76" s="46">
        <v>46208.63</v>
      </c>
    </row>
    <row r="77" spans="1:7" x14ac:dyDescent="0.25">
      <c r="A77" s="122" t="s">
        <v>75</v>
      </c>
      <c r="B77" s="23">
        <v>850</v>
      </c>
      <c r="C77" s="30" t="s">
        <v>91</v>
      </c>
      <c r="D77" s="30" t="s">
        <v>97</v>
      </c>
      <c r="E77" s="30" t="s">
        <v>257</v>
      </c>
      <c r="F77" s="25">
        <v>800</v>
      </c>
      <c r="G77" s="46">
        <f>G78</f>
        <v>200000</v>
      </c>
    </row>
    <row r="78" spans="1:7" x14ac:dyDescent="0.25">
      <c r="A78" s="122" t="s">
        <v>259</v>
      </c>
      <c r="B78" s="23">
        <v>850</v>
      </c>
      <c r="C78" s="30" t="s">
        <v>91</v>
      </c>
      <c r="D78" s="30" t="s">
        <v>97</v>
      </c>
      <c r="E78" s="30" t="s">
        <v>257</v>
      </c>
      <c r="F78" s="25">
        <v>830</v>
      </c>
      <c r="G78" s="46">
        <f>G79</f>
        <v>200000</v>
      </c>
    </row>
    <row r="79" spans="1:7" ht="22.5" x14ac:dyDescent="0.25">
      <c r="A79" s="122" t="s">
        <v>260</v>
      </c>
      <c r="B79" s="23">
        <v>850</v>
      </c>
      <c r="C79" s="30" t="s">
        <v>91</v>
      </c>
      <c r="D79" s="30" t="s">
        <v>97</v>
      </c>
      <c r="E79" s="30" t="s">
        <v>257</v>
      </c>
      <c r="F79" s="25">
        <v>831</v>
      </c>
      <c r="G79" s="46">
        <v>200000</v>
      </c>
    </row>
    <row r="80" spans="1:7" x14ac:dyDescent="0.25">
      <c r="A80" s="122" t="s">
        <v>262</v>
      </c>
      <c r="B80" s="23">
        <v>850</v>
      </c>
      <c r="C80" s="30" t="s">
        <v>91</v>
      </c>
      <c r="D80" s="30" t="s">
        <v>261</v>
      </c>
      <c r="E80" s="30"/>
      <c r="F80" s="25"/>
      <c r="G80" s="46">
        <f>G81</f>
        <v>233882.28</v>
      </c>
    </row>
    <row r="81" spans="1:7" x14ac:dyDescent="0.25">
      <c r="A81" s="122" t="s">
        <v>262</v>
      </c>
      <c r="B81" s="23">
        <v>850</v>
      </c>
      <c r="C81" s="30" t="s">
        <v>91</v>
      </c>
      <c r="D81" s="30" t="s">
        <v>261</v>
      </c>
      <c r="E81" s="30" t="s">
        <v>263</v>
      </c>
      <c r="F81" s="25">
        <v>500</v>
      </c>
      <c r="G81" s="46">
        <f>G82+G83</f>
        <v>233882.28</v>
      </c>
    </row>
    <row r="82" spans="1:7" x14ac:dyDescent="0.25">
      <c r="A82" s="16" t="s">
        <v>35</v>
      </c>
      <c r="B82" s="23">
        <v>850</v>
      </c>
      <c r="C82" s="30" t="s">
        <v>91</v>
      </c>
      <c r="D82" s="30" t="s">
        <v>261</v>
      </c>
      <c r="E82" s="30" t="s">
        <v>263</v>
      </c>
      <c r="F82" s="25">
        <v>540</v>
      </c>
      <c r="G82" s="46">
        <v>207000</v>
      </c>
    </row>
    <row r="83" spans="1:7" x14ac:dyDescent="0.25">
      <c r="A83" s="11" t="s">
        <v>160</v>
      </c>
      <c r="B83" s="23">
        <v>850</v>
      </c>
      <c r="C83" s="30" t="s">
        <v>91</v>
      </c>
      <c r="D83" s="30" t="s">
        <v>261</v>
      </c>
      <c r="E83" s="30" t="s">
        <v>282</v>
      </c>
      <c r="F83" s="25">
        <v>540</v>
      </c>
      <c r="G83" s="46">
        <v>26882.28</v>
      </c>
    </row>
    <row r="84" spans="1:7" x14ac:dyDescent="0.25">
      <c r="A84" s="9" t="s">
        <v>166</v>
      </c>
      <c r="B84" s="23">
        <v>850</v>
      </c>
      <c r="C84" s="28" t="s">
        <v>88</v>
      </c>
      <c r="D84" s="28" t="s">
        <v>95</v>
      </c>
      <c r="E84" s="29"/>
      <c r="F84" s="25"/>
      <c r="G84" s="46">
        <f>G85+G89</f>
        <v>4318050.24</v>
      </c>
    </row>
    <row r="85" spans="1:7" x14ac:dyDescent="0.25">
      <c r="A85" s="11" t="s">
        <v>167</v>
      </c>
      <c r="B85" s="23">
        <v>850</v>
      </c>
      <c r="C85" s="30" t="s">
        <v>88</v>
      </c>
      <c r="D85" s="30" t="s">
        <v>89</v>
      </c>
      <c r="E85" s="29"/>
      <c r="F85" s="25"/>
      <c r="G85" s="46">
        <f>G86</f>
        <v>214083.43</v>
      </c>
    </row>
    <row r="86" spans="1:7" ht="22.5" x14ac:dyDescent="0.25">
      <c r="A86" s="16" t="s">
        <v>50</v>
      </c>
      <c r="B86" s="23">
        <v>850</v>
      </c>
      <c r="C86" s="30" t="s">
        <v>88</v>
      </c>
      <c r="D86" s="30" t="s">
        <v>89</v>
      </c>
      <c r="E86" s="30" t="s">
        <v>116</v>
      </c>
      <c r="F86" s="25">
        <v>200</v>
      </c>
      <c r="G86" s="46">
        <f>G87</f>
        <v>214083.43</v>
      </c>
    </row>
    <row r="87" spans="1:7" ht="22.5" x14ac:dyDescent="0.25">
      <c r="A87" s="16" t="s">
        <v>155</v>
      </c>
      <c r="B87" s="23">
        <v>850</v>
      </c>
      <c r="C87" s="30" t="s">
        <v>88</v>
      </c>
      <c r="D87" s="30" t="s">
        <v>89</v>
      </c>
      <c r="E87" s="30" t="s">
        <v>116</v>
      </c>
      <c r="F87" s="25">
        <v>240</v>
      </c>
      <c r="G87" s="46">
        <f>G88</f>
        <v>214083.43</v>
      </c>
    </row>
    <row r="88" spans="1:7" ht="22.5" x14ac:dyDescent="0.25">
      <c r="A88" s="11" t="s">
        <v>156</v>
      </c>
      <c r="B88" s="23">
        <v>850</v>
      </c>
      <c r="C88" s="30" t="s">
        <v>88</v>
      </c>
      <c r="D88" s="30" t="s">
        <v>89</v>
      </c>
      <c r="E88" s="30" t="s">
        <v>116</v>
      </c>
      <c r="F88" s="25">
        <v>244</v>
      </c>
      <c r="G88" s="46">
        <v>214083.43</v>
      </c>
    </row>
    <row r="89" spans="1:7" x14ac:dyDescent="0.25">
      <c r="A89" s="11" t="s">
        <v>168</v>
      </c>
      <c r="B89" s="23">
        <v>850</v>
      </c>
      <c r="C89" s="30" t="s">
        <v>88</v>
      </c>
      <c r="D89" s="30" t="s">
        <v>92</v>
      </c>
      <c r="E89" s="30" t="s">
        <v>13</v>
      </c>
      <c r="F89" s="25"/>
      <c r="G89" s="46">
        <f>G93+G96+G99+G90</f>
        <v>4103966.81</v>
      </c>
    </row>
    <row r="90" spans="1:7" ht="22.5" x14ac:dyDescent="0.25">
      <c r="A90" s="16" t="s">
        <v>50</v>
      </c>
      <c r="B90" s="23">
        <v>850</v>
      </c>
      <c r="C90" s="30" t="s">
        <v>88</v>
      </c>
      <c r="D90" s="30" t="s">
        <v>92</v>
      </c>
      <c r="E90" s="30" t="s">
        <v>299</v>
      </c>
      <c r="F90" s="25">
        <v>200</v>
      </c>
      <c r="G90" s="46">
        <v>360238.55</v>
      </c>
    </row>
    <row r="91" spans="1:7" ht="22.5" x14ac:dyDescent="0.25">
      <c r="A91" s="16" t="s">
        <v>155</v>
      </c>
      <c r="B91" s="23">
        <v>850</v>
      </c>
      <c r="C91" s="30" t="s">
        <v>88</v>
      </c>
      <c r="D91" s="30" t="s">
        <v>92</v>
      </c>
      <c r="E91" s="30" t="s">
        <v>299</v>
      </c>
      <c r="F91" s="25">
        <v>240</v>
      </c>
      <c r="G91" s="46">
        <v>360238.55</v>
      </c>
    </row>
    <row r="92" spans="1:7" ht="22.5" x14ac:dyDescent="0.25">
      <c r="A92" s="11" t="s">
        <v>156</v>
      </c>
      <c r="B92" s="23">
        <v>850</v>
      </c>
      <c r="C92" s="30" t="s">
        <v>88</v>
      </c>
      <c r="D92" s="30" t="s">
        <v>92</v>
      </c>
      <c r="E92" s="30" t="s">
        <v>299</v>
      </c>
      <c r="F92" s="25">
        <v>244</v>
      </c>
      <c r="G92" s="46">
        <v>360238.55</v>
      </c>
    </row>
    <row r="93" spans="1:7" ht="22.5" x14ac:dyDescent="0.25">
      <c r="A93" s="16" t="s">
        <v>50</v>
      </c>
      <c r="B93" s="23">
        <v>850</v>
      </c>
      <c r="C93" s="30" t="s">
        <v>88</v>
      </c>
      <c r="D93" s="30" t="s">
        <v>92</v>
      </c>
      <c r="E93" s="32" t="s">
        <v>131</v>
      </c>
      <c r="F93" s="25">
        <v>200</v>
      </c>
      <c r="G93" s="46">
        <f>G94</f>
        <v>264950.87</v>
      </c>
    </row>
    <row r="94" spans="1:7" ht="22.5" x14ac:dyDescent="0.25">
      <c r="A94" s="16" t="s">
        <v>155</v>
      </c>
      <c r="B94" s="23">
        <v>850</v>
      </c>
      <c r="C94" s="30" t="s">
        <v>88</v>
      </c>
      <c r="D94" s="30" t="s">
        <v>92</v>
      </c>
      <c r="E94" s="32" t="s">
        <v>131</v>
      </c>
      <c r="F94" s="25">
        <v>240</v>
      </c>
      <c r="G94" s="46">
        <f>G95</f>
        <v>264950.87</v>
      </c>
    </row>
    <row r="95" spans="1:7" ht="22.5" x14ac:dyDescent="0.25">
      <c r="A95" s="11" t="s">
        <v>156</v>
      </c>
      <c r="B95" s="23">
        <v>850</v>
      </c>
      <c r="C95" s="30" t="s">
        <v>88</v>
      </c>
      <c r="D95" s="30" t="s">
        <v>92</v>
      </c>
      <c r="E95" s="32" t="s">
        <v>131</v>
      </c>
      <c r="F95" s="25">
        <v>244</v>
      </c>
      <c r="G95" s="46">
        <v>264950.87</v>
      </c>
    </row>
    <row r="96" spans="1:7" ht="22.5" x14ac:dyDescent="0.25">
      <c r="A96" s="16" t="s">
        <v>50</v>
      </c>
      <c r="B96" s="23">
        <v>850</v>
      </c>
      <c r="C96" s="30" t="s">
        <v>88</v>
      </c>
      <c r="D96" s="30" t="s">
        <v>92</v>
      </c>
      <c r="E96" s="30" t="s">
        <v>133</v>
      </c>
      <c r="F96" s="25">
        <v>200</v>
      </c>
      <c r="G96" s="46">
        <f>G97</f>
        <v>533571.96</v>
      </c>
    </row>
    <row r="97" spans="1:7" ht="22.5" x14ac:dyDescent="0.25">
      <c r="A97" s="16" t="s">
        <v>155</v>
      </c>
      <c r="B97" s="23">
        <v>850</v>
      </c>
      <c r="C97" s="30" t="s">
        <v>88</v>
      </c>
      <c r="D97" s="30" t="s">
        <v>92</v>
      </c>
      <c r="E97" s="30" t="s">
        <v>133</v>
      </c>
      <c r="F97" s="25">
        <v>240</v>
      </c>
      <c r="G97" s="46">
        <f>G98</f>
        <v>533571.96</v>
      </c>
    </row>
    <row r="98" spans="1:7" ht="22.5" x14ac:dyDescent="0.25">
      <c r="A98" s="11" t="s">
        <v>156</v>
      </c>
      <c r="B98" s="23">
        <v>850</v>
      </c>
      <c r="C98" s="30" t="s">
        <v>88</v>
      </c>
      <c r="D98" s="30" t="s">
        <v>92</v>
      </c>
      <c r="E98" s="30" t="s">
        <v>133</v>
      </c>
      <c r="F98" s="25">
        <v>244</v>
      </c>
      <c r="G98" s="46">
        <v>533571.96</v>
      </c>
    </row>
    <row r="99" spans="1:7" ht="22.5" x14ac:dyDescent="0.25">
      <c r="A99" s="16" t="s">
        <v>50</v>
      </c>
      <c r="B99" s="23">
        <v>850</v>
      </c>
      <c r="C99" s="30" t="s">
        <v>88</v>
      </c>
      <c r="D99" s="30" t="s">
        <v>92</v>
      </c>
      <c r="E99" s="25" t="s">
        <v>135</v>
      </c>
      <c r="F99" s="25">
        <v>200</v>
      </c>
      <c r="G99" s="46">
        <f>G100</f>
        <v>2945205.43</v>
      </c>
    </row>
    <row r="100" spans="1:7" ht="22.5" x14ac:dyDescent="0.25">
      <c r="A100" s="16" t="s">
        <v>155</v>
      </c>
      <c r="B100" s="23">
        <v>850</v>
      </c>
      <c r="C100" s="30" t="s">
        <v>88</v>
      </c>
      <c r="D100" s="30" t="s">
        <v>92</v>
      </c>
      <c r="E100" s="25" t="s">
        <v>135</v>
      </c>
      <c r="F100" s="25">
        <v>240</v>
      </c>
      <c r="G100" s="46">
        <f>G101</f>
        <v>2945205.43</v>
      </c>
    </row>
    <row r="101" spans="1:7" ht="22.5" x14ac:dyDescent="0.25">
      <c r="A101" s="11" t="s">
        <v>156</v>
      </c>
      <c r="B101" s="23">
        <v>850</v>
      </c>
      <c r="C101" s="30" t="s">
        <v>88</v>
      </c>
      <c r="D101" s="30" t="s">
        <v>92</v>
      </c>
      <c r="E101" s="25" t="s">
        <v>135</v>
      </c>
      <c r="F101" s="25">
        <v>244</v>
      </c>
      <c r="G101" s="46">
        <v>2945205.43</v>
      </c>
    </row>
    <row r="102" spans="1:7" x14ac:dyDescent="0.25">
      <c r="A102" s="51" t="s">
        <v>169</v>
      </c>
      <c r="B102" s="23"/>
      <c r="C102" s="28" t="s">
        <v>86</v>
      </c>
      <c r="D102" s="28" t="s">
        <v>95</v>
      </c>
      <c r="E102" s="25"/>
      <c r="F102" s="25"/>
      <c r="G102" s="46">
        <f>G103</f>
        <v>32482.66</v>
      </c>
    </row>
    <row r="103" spans="1:7" x14ac:dyDescent="0.25">
      <c r="A103" s="16" t="s">
        <v>170</v>
      </c>
      <c r="B103" s="23">
        <v>850</v>
      </c>
      <c r="C103" s="30" t="s">
        <v>86</v>
      </c>
      <c r="D103" s="30" t="s">
        <v>86</v>
      </c>
      <c r="E103" s="25"/>
      <c r="F103" s="25" t="s">
        <v>13</v>
      </c>
      <c r="G103" s="46">
        <f>G104+G106</f>
        <v>32482.66</v>
      </c>
    </row>
    <row r="104" spans="1:7" x14ac:dyDescent="0.25">
      <c r="A104" s="16" t="s">
        <v>35</v>
      </c>
      <c r="B104" s="23">
        <v>850</v>
      </c>
      <c r="C104" s="30" t="s">
        <v>86</v>
      </c>
      <c r="D104" s="30" t="s">
        <v>86</v>
      </c>
      <c r="E104" s="25" t="s">
        <v>108</v>
      </c>
      <c r="F104" s="25">
        <v>500</v>
      </c>
      <c r="G104" s="46">
        <f>G105</f>
        <v>27591.54</v>
      </c>
    </row>
    <row r="105" spans="1:7" x14ac:dyDescent="0.25">
      <c r="A105" s="11" t="s">
        <v>160</v>
      </c>
      <c r="B105" s="23">
        <v>850</v>
      </c>
      <c r="C105" s="30" t="s">
        <v>86</v>
      </c>
      <c r="D105" s="30" t="s">
        <v>86</v>
      </c>
      <c r="E105" s="25" t="s">
        <v>108</v>
      </c>
      <c r="F105" s="25">
        <v>540</v>
      </c>
      <c r="G105" s="46">
        <v>27591.54</v>
      </c>
    </row>
    <row r="106" spans="1:7" x14ac:dyDescent="0.25">
      <c r="A106" s="11" t="s">
        <v>35</v>
      </c>
      <c r="B106" s="23">
        <v>850</v>
      </c>
      <c r="C106" s="30" t="s">
        <v>86</v>
      </c>
      <c r="D106" s="30" t="s">
        <v>86</v>
      </c>
      <c r="E106" s="30" t="s">
        <v>143</v>
      </c>
      <c r="F106" s="25">
        <v>500</v>
      </c>
      <c r="G106" s="46">
        <f>G107</f>
        <v>4891.12</v>
      </c>
    </row>
    <row r="107" spans="1:7" x14ac:dyDescent="0.25">
      <c r="A107" s="11" t="s">
        <v>160</v>
      </c>
      <c r="B107" s="23">
        <v>850</v>
      </c>
      <c r="C107" s="30" t="s">
        <v>86</v>
      </c>
      <c r="D107" s="30" t="s">
        <v>86</v>
      </c>
      <c r="E107" s="30" t="s">
        <v>143</v>
      </c>
      <c r="F107" s="25">
        <v>540</v>
      </c>
      <c r="G107" s="46">
        <v>4891.12</v>
      </c>
    </row>
    <row r="108" spans="1:7" x14ac:dyDescent="0.25">
      <c r="A108" s="51" t="s">
        <v>171</v>
      </c>
      <c r="B108" s="23">
        <v>850</v>
      </c>
      <c r="C108" s="28" t="s">
        <v>85</v>
      </c>
      <c r="D108" s="28" t="s">
        <v>95</v>
      </c>
      <c r="E108" s="39"/>
      <c r="F108" s="39"/>
      <c r="G108" s="48">
        <f>G109</f>
        <v>473059.36000000004</v>
      </c>
    </row>
    <row r="109" spans="1:7" x14ac:dyDescent="0.25">
      <c r="A109" s="18" t="s">
        <v>172</v>
      </c>
      <c r="B109" s="23">
        <v>850</v>
      </c>
      <c r="C109" s="30" t="s">
        <v>85</v>
      </c>
      <c r="D109" s="30" t="s">
        <v>89</v>
      </c>
      <c r="E109" s="33"/>
      <c r="F109" s="39"/>
      <c r="G109" s="48">
        <f>G110+G112+G114+G116</f>
        <v>473059.36000000004</v>
      </c>
    </row>
    <row r="110" spans="1:7" x14ac:dyDescent="0.25">
      <c r="A110" s="16" t="s">
        <v>35</v>
      </c>
      <c r="B110" s="23">
        <v>850</v>
      </c>
      <c r="C110" s="30" t="s">
        <v>85</v>
      </c>
      <c r="D110" s="30" t="s">
        <v>89</v>
      </c>
      <c r="E110" s="39" t="s">
        <v>102</v>
      </c>
      <c r="F110" s="39">
        <v>500</v>
      </c>
      <c r="G110" s="48">
        <f>G111</f>
        <v>266003.7</v>
      </c>
    </row>
    <row r="111" spans="1:7" x14ac:dyDescent="0.25">
      <c r="A111" s="11" t="s">
        <v>160</v>
      </c>
      <c r="B111" s="23">
        <v>850</v>
      </c>
      <c r="C111" s="30" t="s">
        <v>85</v>
      </c>
      <c r="D111" s="30" t="s">
        <v>89</v>
      </c>
      <c r="E111" s="39" t="s">
        <v>102</v>
      </c>
      <c r="F111" s="39">
        <v>540</v>
      </c>
      <c r="G111" s="48">
        <v>266003.7</v>
      </c>
    </row>
    <row r="112" spans="1:7" x14ac:dyDescent="0.25">
      <c r="A112" s="16" t="s">
        <v>35</v>
      </c>
      <c r="B112" s="23">
        <v>850</v>
      </c>
      <c r="C112" s="30" t="s">
        <v>85</v>
      </c>
      <c r="D112" s="30" t="s">
        <v>89</v>
      </c>
      <c r="E112" s="32" t="s">
        <v>105</v>
      </c>
      <c r="F112" s="25">
        <v>500</v>
      </c>
      <c r="G112" s="46">
        <f>G113</f>
        <v>135963.70000000001</v>
      </c>
    </row>
    <row r="113" spans="1:7" x14ac:dyDescent="0.25">
      <c r="A113" s="11" t="s">
        <v>160</v>
      </c>
      <c r="B113" s="23">
        <v>850</v>
      </c>
      <c r="C113" s="30" t="s">
        <v>85</v>
      </c>
      <c r="D113" s="30" t="s">
        <v>89</v>
      </c>
      <c r="E113" s="32" t="s">
        <v>105</v>
      </c>
      <c r="F113" s="25">
        <v>540</v>
      </c>
      <c r="G113" s="46">
        <v>135963.70000000001</v>
      </c>
    </row>
    <row r="114" spans="1:7" x14ac:dyDescent="0.25">
      <c r="A114" s="16" t="s">
        <v>35</v>
      </c>
      <c r="B114" s="23">
        <v>850</v>
      </c>
      <c r="C114" s="30" t="s">
        <v>85</v>
      </c>
      <c r="D114" s="30" t="s">
        <v>89</v>
      </c>
      <c r="E114" s="25" t="s">
        <v>140</v>
      </c>
      <c r="F114" s="25">
        <v>500</v>
      </c>
      <c r="G114" s="46">
        <f>G115</f>
        <v>23968.639999999999</v>
      </c>
    </row>
    <row r="115" spans="1:7" x14ac:dyDescent="0.25">
      <c r="A115" s="11" t="s">
        <v>160</v>
      </c>
      <c r="B115" s="23">
        <v>850</v>
      </c>
      <c r="C115" s="30" t="s">
        <v>85</v>
      </c>
      <c r="D115" s="30" t="s">
        <v>89</v>
      </c>
      <c r="E115" s="25" t="s">
        <v>140</v>
      </c>
      <c r="F115" s="25">
        <v>540</v>
      </c>
      <c r="G115" s="46">
        <v>23968.639999999999</v>
      </c>
    </row>
    <row r="116" spans="1:7" x14ac:dyDescent="0.25">
      <c r="A116" s="16" t="s">
        <v>35</v>
      </c>
      <c r="B116" s="23">
        <v>850</v>
      </c>
      <c r="C116" s="30" t="s">
        <v>85</v>
      </c>
      <c r="D116" s="30" t="s">
        <v>89</v>
      </c>
      <c r="E116" s="32" t="s">
        <v>141</v>
      </c>
      <c r="F116" s="25">
        <v>500</v>
      </c>
      <c r="G116" s="46">
        <f>G117</f>
        <v>47123.32</v>
      </c>
    </row>
    <row r="117" spans="1:7" x14ac:dyDescent="0.25">
      <c r="A117" s="11" t="s">
        <v>160</v>
      </c>
      <c r="B117" s="23">
        <v>850</v>
      </c>
      <c r="C117" s="30" t="s">
        <v>85</v>
      </c>
      <c r="D117" s="30" t="s">
        <v>89</v>
      </c>
      <c r="E117" s="32" t="s">
        <v>141</v>
      </c>
      <c r="F117" s="25">
        <v>540</v>
      </c>
      <c r="G117" s="46">
        <v>47123.32</v>
      </c>
    </row>
    <row r="118" spans="1:7" x14ac:dyDescent="0.25">
      <c r="A118" s="53" t="s">
        <v>173</v>
      </c>
      <c r="B118" s="23">
        <v>850</v>
      </c>
      <c r="C118" s="141">
        <v>11</v>
      </c>
      <c r="D118" s="142" t="s">
        <v>95</v>
      </c>
      <c r="E118" s="52"/>
      <c r="F118" s="52"/>
      <c r="G118" s="52">
        <f>G119</f>
        <v>44708.380000000005</v>
      </c>
    </row>
    <row r="119" spans="1:7" x14ac:dyDescent="0.25">
      <c r="A119" s="52" t="s">
        <v>174</v>
      </c>
      <c r="B119" s="23">
        <v>850</v>
      </c>
      <c r="C119" s="55" t="s">
        <v>87</v>
      </c>
      <c r="D119" s="55" t="s">
        <v>96</v>
      </c>
      <c r="E119" s="54"/>
      <c r="F119" s="52"/>
      <c r="G119" s="52">
        <f>G120+G122</f>
        <v>44708.380000000005</v>
      </c>
    </row>
    <row r="120" spans="1:7" x14ac:dyDescent="0.25">
      <c r="A120" s="16" t="s">
        <v>35</v>
      </c>
      <c r="B120" s="23">
        <v>850</v>
      </c>
      <c r="C120" s="55" t="s">
        <v>87</v>
      </c>
      <c r="D120" s="55" t="s">
        <v>96</v>
      </c>
      <c r="E120" s="55" t="s">
        <v>112</v>
      </c>
      <c r="F120" s="25">
        <v>500</v>
      </c>
      <c r="G120" s="52">
        <f>G121</f>
        <v>37971.300000000003</v>
      </c>
    </row>
    <row r="121" spans="1:7" x14ac:dyDescent="0.25">
      <c r="A121" s="52" t="s">
        <v>160</v>
      </c>
      <c r="B121" s="23">
        <v>850</v>
      </c>
      <c r="C121" s="55" t="s">
        <v>87</v>
      </c>
      <c r="D121" s="55" t="s">
        <v>96</v>
      </c>
      <c r="E121" s="55" t="s">
        <v>112</v>
      </c>
      <c r="F121" s="25">
        <v>540</v>
      </c>
      <c r="G121" s="52">
        <v>37971.300000000003</v>
      </c>
    </row>
    <row r="122" spans="1:7" x14ac:dyDescent="0.25">
      <c r="A122" s="16" t="s">
        <v>35</v>
      </c>
      <c r="B122" s="23">
        <v>850</v>
      </c>
      <c r="C122" s="55" t="s">
        <v>87</v>
      </c>
      <c r="D122" s="55" t="s">
        <v>96</v>
      </c>
      <c r="E122" s="55" t="s">
        <v>142</v>
      </c>
      <c r="F122" s="25">
        <v>500</v>
      </c>
      <c r="G122" s="52">
        <f>G123</f>
        <v>6737.08</v>
      </c>
    </row>
    <row r="123" spans="1:7" x14ac:dyDescent="0.25">
      <c r="A123" s="52" t="s">
        <v>160</v>
      </c>
      <c r="B123" s="23">
        <v>850</v>
      </c>
      <c r="C123" s="55" t="s">
        <v>87</v>
      </c>
      <c r="D123" s="55" t="s">
        <v>96</v>
      </c>
      <c r="E123" s="55" t="s">
        <v>142</v>
      </c>
      <c r="F123" s="25">
        <v>540</v>
      </c>
      <c r="G123" s="52">
        <v>6737.08</v>
      </c>
    </row>
    <row r="124" spans="1:7" x14ac:dyDescent="0.25">
      <c r="A124" s="41"/>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opLeftCell="A6" workbookViewId="0">
      <selection sqref="A1:C34"/>
    </sheetView>
  </sheetViews>
  <sheetFormatPr defaultRowHeight="15" x14ac:dyDescent="0.25"/>
  <cols>
    <col min="1" max="1" width="8.5703125" customWidth="1"/>
    <col min="2" max="2" width="58.140625" customWidth="1"/>
    <col min="3" max="3" width="13.85546875" customWidth="1"/>
  </cols>
  <sheetData>
    <row r="1" spans="1:3" x14ac:dyDescent="0.25">
      <c r="A1" s="57" t="s">
        <v>13</v>
      </c>
      <c r="B1" s="154" t="s">
        <v>213</v>
      </c>
      <c r="C1" s="154"/>
    </row>
    <row r="2" spans="1:3" x14ac:dyDescent="0.25">
      <c r="A2" s="57"/>
      <c r="B2" s="154" t="s">
        <v>27</v>
      </c>
      <c r="C2" s="154"/>
    </row>
    <row r="3" spans="1:3" x14ac:dyDescent="0.25">
      <c r="A3" s="57"/>
      <c r="B3" s="154" t="s">
        <v>284</v>
      </c>
      <c r="C3" s="154"/>
    </row>
    <row r="4" spans="1:3" x14ac:dyDescent="0.25">
      <c r="A4" s="57"/>
      <c r="B4" s="154" t="s">
        <v>29</v>
      </c>
      <c r="C4" s="154"/>
    </row>
    <row r="5" spans="1:3" x14ac:dyDescent="0.25">
      <c r="A5" s="57"/>
      <c r="B5" s="154" t="s">
        <v>194</v>
      </c>
      <c r="C5" s="154"/>
    </row>
    <row r="6" spans="1:3" x14ac:dyDescent="0.25">
      <c r="A6" s="57"/>
      <c r="B6" s="57"/>
      <c r="C6" s="57"/>
    </row>
    <row r="7" spans="1:3" x14ac:dyDescent="0.25">
      <c r="A7" s="151" t="s">
        <v>214</v>
      </c>
      <c r="B7" s="151"/>
      <c r="C7" s="151"/>
    </row>
    <row r="8" spans="1:3" x14ac:dyDescent="0.25">
      <c r="A8" s="151" t="s">
        <v>287</v>
      </c>
      <c r="B8" s="151"/>
      <c r="C8" s="151"/>
    </row>
    <row r="9" spans="1:3" x14ac:dyDescent="0.25">
      <c r="A9" s="151" t="s">
        <v>215</v>
      </c>
      <c r="B9" s="151"/>
      <c r="C9" s="151"/>
    </row>
    <row r="10" spans="1:3" x14ac:dyDescent="0.25">
      <c r="A10" s="57"/>
      <c r="B10" s="57"/>
      <c r="C10" s="57"/>
    </row>
    <row r="11" spans="1:3" x14ac:dyDescent="0.25">
      <c r="A11" s="58"/>
      <c r="B11" s="58"/>
      <c r="C11" s="152" t="s">
        <v>8</v>
      </c>
    </row>
    <row r="12" spans="1:3" x14ac:dyDescent="0.25">
      <c r="A12" s="59" t="s">
        <v>0</v>
      </c>
      <c r="B12" s="59" t="s">
        <v>1</v>
      </c>
      <c r="C12" s="153"/>
    </row>
    <row r="13" spans="1:3" x14ac:dyDescent="0.25">
      <c r="A13" s="60" t="s">
        <v>195</v>
      </c>
      <c r="B13" s="61" t="s">
        <v>148</v>
      </c>
      <c r="C13" s="62">
        <f>C14+C15+C17+C16</f>
        <v>2629514.1999999997</v>
      </c>
    </row>
    <row r="14" spans="1:3" ht="30" x14ac:dyDescent="0.25">
      <c r="A14" s="63" t="s">
        <v>196</v>
      </c>
      <c r="B14" s="64" t="s">
        <v>149</v>
      </c>
      <c r="C14" s="65">
        <v>483026.74</v>
      </c>
    </row>
    <row r="15" spans="1:3" ht="45" x14ac:dyDescent="0.25">
      <c r="A15" s="66" t="s">
        <v>197</v>
      </c>
      <c r="B15" s="67" t="s">
        <v>154</v>
      </c>
      <c r="C15" s="65">
        <v>1960569.05</v>
      </c>
    </row>
    <row r="16" spans="1:3" ht="47.25" customHeight="1" x14ac:dyDescent="0.25">
      <c r="A16" s="66" t="s">
        <v>264</v>
      </c>
      <c r="B16" s="67" t="s">
        <v>255</v>
      </c>
      <c r="C16" s="65">
        <v>67611.8</v>
      </c>
    </row>
    <row r="17" spans="1:3" x14ac:dyDescent="0.25">
      <c r="A17" s="66" t="s">
        <v>198</v>
      </c>
      <c r="B17" s="67" t="s">
        <v>161</v>
      </c>
      <c r="C17" s="65">
        <v>118306.61</v>
      </c>
    </row>
    <row r="18" spans="1:3" x14ac:dyDescent="0.25">
      <c r="A18" s="68" t="s">
        <v>265</v>
      </c>
      <c r="B18" s="125" t="s">
        <v>267</v>
      </c>
      <c r="C18" s="62">
        <f>C19</f>
        <v>76790.149999999994</v>
      </c>
    </row>
    <row r="19" spans="1:3" x14ac:dyDescent="0.25">
      <c r="A19" s="66" t="s">
        <v>266</v>
      </c>
      <c r="B19" s="67" t="s">
        <v>256</v>
      </c>
      <c r="C19" s="65">
        <v>76790.149999999994</v>
      </c>
    </row>
    <row r="20" spans="1:3" ht="28.5" x14ac:dyDescent="0.25">
      <c r="A20" s="68" t="s">
        <v>199</v>
      </c>
      <c r="B20" s="69" t="s">
        <v>162</v>
      </c>
      <c r="C20" s="62">
        <f>C21</f>
        <v>136497.31</v>
      </c>
    </row>
    <row r="21" spans="1:3" x14ac:dyDescent="0.25">
      <c r="A21" s="72" t="s">
        <v>200</v>
      </c>
      <c r="B21" s="74" t="s">
        <v>163</v>
      </c>
      <c r="C21" s="65">
        <v>136497.31</v>
      </c>
    </row>
    <row r="22" spans="1:3" x14ac:dyDescent="0.25">
      <c r="A22" s="70" t="s">
        <v>201</v>
      </c>
      <c r="B22" s="71" t="s">
        <v>164</v>
      </c>
      <c r="C22" s="62">
        <f>C23+C24</f>
        <v>2611184.9699999997</v>
      </c>
    </row>
    <row r="23" spans="1:3" x14ac:dyDescent="0.25">
      <c r="A23" s="72" t="s">
        <v>202</v>
      </c>
      <c r="B23" s="64" t="s">
        <v>165</v>
      </c>
      <c r="C23" s="65">
        <v>2377302.69</v>
      </c>
    </row>
    <row r="24" spans="1:3" x14ac:dyDescent="0.25">
      <c r="A24" s="72" t="s">
        <v>268</v>
      </c>
      <c r="B24" s="64" t="s">
        <v>262</v>
      </c>
      <c r="C24" s="65">
        <v>233882.28</v>
      </c>
    </row>
    <row r="25" spans="1:3" x14ac:dyDescent="0.25">
      <c r="A25" s="70" t="s">
        <v>203</v>
      </c>
      <c r="B25" s="71" t="s">
        <v>166</v>
      </c>
      <c r="C25" s="62">
        <f>C26+C27</f>
        <v>4318050.24</v>
      </c>
    </row>
    <row r="26" spans="1:3" x14ac:dyDescent="0.25">
      <c r="A26" s="72" t="s">
        <v>204</v>
      </c>
      <c r="B26" s="73" t="s">
        <v>167</v>
      </c>
      <c r="C26" s="65">
        <v>214083.43</v>
      </c>
    </row>
    <row r="27" spans="1:3" x14ac:dyDescent="0.25">
      <c r="A27" s="72" t="s">
        <v>205</v>
      </c>
      <c r="B27" s="73" t="s">
        <v>168</v>
      </c>
      <c r="C27" s="65">
        <v>4103966.81</v>
      </c>
    </row>
    <row r="28" spans="1:3" x14ac:dyDescent="0.25">
      <c r="A28" s="70" t="s">
        <v>206</v>
      </c>
      <c r="B28" s="71" t="s">
        <v>169</v>
      </c>
      <c r="C28" s="62">
        <f>C29</f>
        <v>32482.66</v>
      </c>
    </row>
    <row r="29" spans="1:3" x14ac:dyDescent="0.25">
      <c r="A29" s="72" t="s">
        <v>207</v>
      </c>
      <c r="B29" s="64" t="s">
        <v>170</v>
      </c>
      <c r="C29" s="65">
        <v>32482.66</v>
      </c>
    </row>
    <row r="30" spans="1:3" x14ac:dyDescent="0.25">
      <c r="A30" s="70" t="s">
        <v>208</v>
      </c>
      <c r="B30" s="75" t="s">
        <v>209</v>
      </c>
      <c r="C30" s="62">
        <f>C31</f>
        <v>473059.36</v>
      </c>
    </row>
    <row r="31" spans="1:3" x14ac:dyDescent="0.25">
      <c r="A31" s="72" t="s">
        <v>210</v>
      </c>
      <c r="B31" s="73" t="s">
        <v>172</v>
      </c>
      <c r="C31" s="65">
        <v>473059.36</v>
      </c>
    </row>
    <row r="32" spans="1:3" x14ac:dyDescent="0.25">
      <c r="A32" s="70" t="s">
        <v>211</v>
      </c>
      <c r="B32" s="71" t="s">
        <v>173</v>
      </c>
      <c r="C32" s="62">
        <f>C33</f>
        <v>44708.38</v>
      </c>
    </row>
    <row r="33" spans="1:3" x14ac:dyDescent="0.25">
      <c r="A33" s="72" t="s">
        <v>212</v>
      </c>
      <c r="B33" s="76" t="s">
        <v>174</v>
      </c>
      <c r="C33" s="65">
        <v>44708.38</v>
      </c>
    </row>
    <row r="34" spans="1:3" x14ac:dyDescent="0.25">
      <c r="A34" s="71"/>
      <c r="B34" s="71" t="s">
        <v>25</v>
      </c>
      <c r="C34" s="77">
        <f>C13+C20+C22+C25+C28+C30+C32+C18</f>
        <v>10322287.27</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sqref="A1:D19"/>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54" t="s">
        <v>228</v>
      </c>
      <c r="B1" s="154"/>
      <c r="C1" s="154"/>
      <c r="D1" s="57"/>
    </row>
    <row r="2" spans="1:4" x14ac:dyDescent="0.25">
      <c r="A2" s="154" t="s">
        <v>27</v>
      </c>
      <c r="B2" s="154"/>
      <c r="C2" s="154"/>
      <c r="D2" s="57"/>
    </row>
    <row r="3" spans="1:4" x14ac:dyDescent="0.25">
      <c r="A3" s="154" t="s">
        <v>284</v>
      </c>
      <c r="B3" s="154"/>
      <c r="C3" s="154"/>
      <c r="D3" s="57"/>
    </row>
    <row r="4" spans="1:4" x14ac:dyDescent="0.25">
      <c r="A4" s="154" t="s">
        <v>29</v>
      </c>
      <c r="B4" s="154"/>
      <c r="C4" s="154"/>
      <c r="D4" s="57"/>
    </row>
    <row r="5" spans="1:4" x14ac:dyDescent="0.25">
      <c r="A5" s="78" t="s">
        <v>13</v>
      </c>
      <c r="B5" s="154" t="s">
        <v>216</v>
      </c>
      <c r="C5" s="154"/>
      <c r="D5" s="78"/>
    </row>
    <row r="6" spans="1:4" x14ac:dyDescent="0.25">
      <c r="A6" s="57"/>
      <c r="B6" s="57"/>
      <c r="C6" s="154"/>
      <c r="D6" s="154"/>
    </row>
    <row r="7" spans="1:4" x14ac:dyDescent="0.25">
      <c r="A7" s="151" t="s">
        <v>217</v>
      </c>
      <c r="B7" s="151"/>
      <c r="C7" s="151"/>
      <c r="D7" s="57"/>
    </row>
    <row r="8" spans="1:4" x14ac:dyDescent="0.25">
      <c r="A8" s="151" t="s">
        <v>218</v>
      </c>
      <c r="B8" s="151"/>
      <c r="C8" s="151"/>
      <c r="D8" s="57"/>
    </row>
    <row r="9" spans="1:4" x14ac:dyDescent="0.25">
      <c r="A9" s="151" t="s">
        <v>288</v>
      </c>
      <c r="B9" s="151"/>
      <c r="C9" s="151"/>
      <c r="D9" s="57"/>
    </row>
    <row r="10" spans="1:4" x14ac:dyDescent="0.25">
      <c r="A10" s="57"/>
      <c r="B10" s="57"/>
      <c r="C10" s="57"/>
      <c r="D10" s="57"/>
    </row>
    <row r="11" spans="1:4" ht="30" x14ac:dyDescent="0.25">
      <c r="A11" s="79" t="s">
        <v>0</v>
      </c>
      <c r="B11" s="79" t="s">
        <v>219</v>
      </c>
      <c r="C11" s="80" t="s">
        <v>220</v>
      </c>
      <c r="D11" s="81"/>
    </row>
    <row r="12" spans="1:4" ht="43.5" x14ac:dyDescent="0.25">
      <c r="A12" s="82" t="s">
        <v>243</v>
      </c>
      <c r="B12" s="83" t="s">
        <v>229</v>
      </c>
      <c r="C12" s="77">
        <f>C13</f>
        <v>0</v>
      </c>
      <c r="D12" s="84"/>
    </row>
    <row r="13" spans="1:4" ht="42.75" customHeight="1" x14ac:dyDescent="0.25">
      <c r="A13" s="85" t="s">
        <v>231</v>
      </c>
      <c r="B13" s="98" t="s">
        <v>230</v>
      </c>
      <c r="C13" s="87">
        <f>C14</f>
        <v>0</v>
      </c>
      <c r="D13" s="88"/>
    </row>
    <row r="14" spans="1:4" ht="60" x14ac:dyDescent="0.25">
      <c r="A14" s="85" t="s">
        <v>233</v>
      </c>
      <c r="B14" s="89" t="s">
        <v>232</v>
      </c>
      <c r="C14" s="87">
        <f>C15</f>
        <v>0</v>
      </c>
      <c r="D14" s="90"/>
    </row>
    <row r="15" spans="1:4" ht="60" x14ac:dyDescent="0.25">
      <c r="A15" s="99" t="s">
        <v>235</v>
      </c>
      <c r="B15" s="86" t="s">
        <v>234</v>
      </c>
      <c r="C15" s="87">
        <v>0</v>
      </c>
      <c r="D15" s="88"/>
    </row>
    <row r="16" spans="1:4" ht="29.25" x14ac:dyDescent="0.25">
      <c r="A16" s="82" t="s">
        <v>221</v>
      </c>
      <c r="B16" s="83" t="s">
        <v>222</v>
      </c>
      <c r="C16" s="77">
        <f>C18-C17</f>
        <v>429524.19999999925</v>
      </c>
      <c r="D16" s="84"/>
    </row>
    <row r="17" spans="1:4" ht="30" x14ac:dyDescent="0.25">
      <c r="A17" s="91" t="s">
        <v>223</v>
      </c>
      <c r="B17" s="92" t="s">
        <v>224</v>
      </c>
      <c r="C17" s="93">
        <f>доходы!C34</f>
        <v>9892763.0700000003</v>
      </c>
      <c r="D17" s="94"/>
    </row>
    <row r="18" spans="1:4" ht="30" x14ac:dyDescent="0.25">
      <c r="A18" s="91" t="s">
        <v>225</v>
      </c>
      <c r="B18" s="92" t="s">
        <v>226</v>
      </c>
      <c r="C18" s="93">
        <f>исп.расходов!C34</f>
        <v>10322287.27</v>
      </c>
      <c r="D18" s="94"/>
    </row>
    <row r="19" spans="1:4" x14ac:dyDescent="0.25">
      <c r="A19" s="95"/>
      <c r="B19" s="119" t="s">
        <v>227</v>
      </c>
      <c r="C19" s="96">
        <f>C12+C16</f>
        <v>429524.19999999925</v>
      </c>
      <c r="D19" s="97"/>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1"/>
    </sheetView>
  </sheetViews>
  <sheetFormatPr defaultRowHeight="15" x14ac:dyDescent="0.25"/>
  <cols>
    <col min="2" max="2" width="58.5703125" customWidth="1"/>
    <col min="3" max="3" width="16.5703125" customWidth="1"/>
  </cols>
  <sheetData>
    <row r="1" spans="1:3" x14ac:dyDescent="0.25">
      <c r="A1" s="154" t="s">
        <v>240</v>
      </c>
      <c r="B1" s="154"/>
      <c r="C1" s="154"/>
    </row>
    <row r="2" spans="1:3" x14ac:dyDescent="0.25">
      <c r="A2" s="154" t="s">
        <v>27</v>
      </c>
      <c r="B2" s="154"/>
      <c r="C2" s="154"/>
    </row>
    <row r="3" spans="1:3" x14ac:dyDescent="0.25">
      <c r="A3" s="154" t="s">
        <v>284</v>
      </c>
      <c r="B3" s="154"/>
      <c r="C3" s="154"/>
    </row>
    <row r="4" spans="1:3" x14ac:dyDescent="0.25">
      <c r="A4" s="159" t="s">
        <v>29</v>
      </c>
      <c r="B4" s="159"/>
      <c r="C4" s="159"/>
    </row>
    <row r="5" spans="1:3" x14ac:dyDescent="0.25">
      <c r="A5" s="100" t="s">
        <v>13</v>
      </c>
      <c r="B5" s="154" t="s">
        <v>236</v>
      </c>
      <c r="C5" s="154"/>
    </row>
    <row r="6" spans="1:3" x14ac:dyDescent="0.25">
      <c r="A6" s="158"/>
      <c r="B6" s="158"/>
      <c r="C6" s="158"/>
    </row>
    <row r="7" spans="1:3" x14ac:dyDescent="0.25">
      <c r="A7" s="155" t="s">
        <v>241</v>
      </c>
      <c r="B7" s="155"/>
      <c r="C7" s="155"/>
    </row>
    <row r="8" spans="1:3" x14ac:dyDescent="0.25">
      <c r="A8" s="155" t="s">
        <v>289</v>
      </c>
      <c r="B8" s="155"/>
      <c r="C8" s="155"/>
    </row>
    <row r="9" spans="1:3" x14ac:dyDescent="0.25">
      <c r="A9" s="57"/>
      <c r="B9" s="57"/>
      <c r="C9" s="57"/>
    </row>
    <row r="10" spans="1:3" ht="31.5" customHeight="1" x14ac:dyDescent="0.25">
      <c r="A10" s="101" t="s">
        <v>237</v>
      </c>
      <c r="B10" s="101" t="s">
        <v>238</v>
      </c>
      <c r="C10" s="101" t="s">
        <v>242</v>
      </c>
    </row>
    <row r="11" spans="1:3" ht="50.25" customHeight="1" x14ac:dyDescent="0.25">
      <c r="A11" s="102">
        <v>1</v>
      </c>
      <c r="B11" s="103" t="s">
        <v>78</v>
      </c>
      <c r="C11" s="104">
        <v>159932.34</v>
      </c>
    </row>
    <row r="12" spans="1:3" ht="48.75" customHeight="1" x14ac:dyDescent="0.25">
      <c r="A12" s="102">
        <v>2</v>
      </c>
      <c r="B12" s="103" t="s">
        <v>79</v>
      </c>
      <c r="C12" s="104">
        <v>313127.02</v>
      </c>
    </row>
    <row r="13" spans="1:3" ht="63.75" customHeight="1" x14ac:dyDescent="0.25">
      <c r="A13" s="102">
        <v>3</v>
      </c>
      <c r="B13" s="103" t="s">
        <v>80</v>
      </c>
      <c r="C13" s="104">
        <v>44708.38</v>
      </c>
    </row>
    <row r="14" spans="1:3" ht="53.25" customHeight="1" x14ac:dyDescent="0.25">
      <c r="A14" s="102">
        <v>4</v>
      </c>
      <c r="B14" s="103" t="s">
        <v>81</v>
      </c>
      <c r="C14" s="104">
        <v>32482.66</v>
      </c>
    </row>
    <row r="15" spans="1:3" ht="63.75" customHeight="1" x14ac:dyDescent="0.25">
      <c r="A15" s="102">
        <v>5</v>
      </c>
      <c r="B15" s="103" t="s">
        <v>76</v>
      </c>
      <c r="C15" s="104">
        <v>34748.400000000001</v>
      </c>
    </row>
    <row r="16" spans="1:3" ht="58.5" customHeight="1" x14ac:dyDescent="0.25">
      <c r="A16" s="105">
        <v>6</v>
      </c>
      <c r="B16" s="106" t="s">
        <v>77</v>
      </c>
      <c r="C16" s="104">
        <v>32863.4</v>
      </c>
    </row>
    <row r="17" spans="1:3" ht="96" customHeight="1" x14ac:dyDescent="0.25">
      <c r="A17" s="126">
        <v>7</v>
      </c>
      <c r="B17" s="3" t="s">
        <v>269</v>
      </c>
      <c r="C17" s="143">
        <v>233882.28</v>
      </c>
    </row>
    <row r="18" spans="1:3" x14ac:dyDescent="0.25">
      <c r="A18" s="156" t="s">
        <v>239</v>
      </c>
      <c r="B18" s="157"/>
      <c r="C18" s="107">
        <f>SUM(C11:C17)</f>
        <v>851744.4800000001</v>
      </c>
    </row>
    <row r="19" spans="1:3" x14ac:dyDescent="0.25">
      <c r="A19" s="57"/>
      <c r="B19" s="57"/>
      <c r="C19" s="57"/>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
  <sheetViews>
    <sheetView workbookViewId="0">
      <selection activeCell="A97" sqref="A97"/>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47"/>
      <c r="B1" s="147"/>
      <c r="C1" s="147"/>
      <c r="D1" s="147"/>
      <c r="E1" s="147" t="s">
        <v>26</v>
      </c>
      <c r="F1" s="147"/>
      <c r="G1" s="147"/>
      <c r="H1" s="147"/>
    </row>
    <row r="2" spans="1:8" x14ac:dyDescent="0.25">
      <c r="A2" s="147"/>
      <c r="B2" s="147"/>
      <c r="C2" s="147"/>
      <c r="D2" s="147"/>
      <c r="E2" s="147" t="s">
        <v>27</v>
      </c>
      <c r="F2" s="147"/>
      <c r="G2" s="147"/>
      <c r="H2" s="147"/>
    </row>
    <row r="3" spans="1:8" x14ac:dyDescent="0.25">
      <c r="A3" s="147"/>
      <c r="B3" s="147"/>
      <c r="C3" s="147"/>
      <c r="D3" s="147"/>
      <c r="E3" s="147" t="s">
        <v>28</v>
      </c>
      <c r="F3" s="147"/>
      <c r="G3" s="147"/>
      <c r="H3" s="147"/>
    </row>
    <row r="4" spans="1:8" x14ac:dyDescent="0.25">
      <c r="A4" s="147"/>
      <c r="B4" s="147"/>
      <c r="C4" s="147"/>
      <c r="D4" s="147"/>
      <c r="E4" s="147" t="s">
        <v>29</v>
      </c>
      <c r="F4" s="147"/>
      <c r="G4" s="147"/>
      <c r="H4" s="147"/>
    </row>
    <row r="5" spans="1:8" x14ac:dyDescent="0.25">
      <c r="A5" s="147"/>
      <c r="B5" s="147"/>
      <c r="C5" s="147"/>
      <c r="D5" s="147"/>
      <c r="E5" s="147" t="s">
        <v>30</v>
      </c>
      <c r="F5" s="147"/>
      <c r="G5" s="147"/>
      <c r="H5" s="147"/>
    </row>
    <row r="6" spans="1:8" x14ac:dyDescent="0.25">
      <c r="A6" s="7"/>
      <c r="B6" s="7"/>
      <c r="C6" s="7"/>
      <c r="D6" s="7"/>
      <c r="E6" s="37"/>
      <c r="F6" s="37"/>
      <c r="G6" s="37"/>
    </row>
    <row r="7" spans="1:8" x14ac:dyDescent="0.25">
      <c r="A7" s="7"/>
      <c r="B7" s="7"/>
      <c r="C7" s="7"/>
      <c r="D7" s="36"/>
      <c r="E7" s="37"/>
      <c r="F7" s="37"/>
      <c r="G7" s="37"/>
    </row>
    <row r="8" spans="1:8" ht="48.75" customHeight="1" x14ac:dyDescent="0.25">
      <c r="A8" s="149" t="s">
        <v>290</v>
      </c>
      <c r="B8" s="149"/>
      <c r="C8" s="149"/>
      <c r="D8" s="149"/>
      <c r="E8" s="148"/>
      <c r="F8" s="148"/>
      <c r="G8" s="148"/>
    </row>
    <row r="9" spans="1:8" x14ac:dyDescent="0.25">
      <c r="A9" s="4"/>
      <c r="B9" s="4"/>
      <c r="C9" s="4"/>
      <c r="D9" s="4"/>
      <c r="E9" s="37"/>
      <c r="F9" s="37"/>
      <c r="G9" s="37"/>
    </row>
    <row r="10" spans="1:8" ht="45" x14ac:dyDescent="0.25">
      <c r="A10" s="8" t="s">
        <v>1</v>
      </c>
      <c r="B10" s="8" t="s">
        <v>83</v>
      </c>
      <c r="C10" s="8" t="s">
        <v>84</v>
      </c>
      <c r="D10" s="8" t="s">
        <v>94</v>
      </c>
      <c r="E10" s="38" t="s">
        <v>98</v>
      </c>
      <c r="F10" s="38" t="s">
        <v>144</v>
      </c>
      <c r="G10" s="43" t="s">
        <v>145</v>
      </c>
    </row>
    <row r="11" spans="1:8" ht="31.5" x14ac:dyDescent="0.25">
      <c r="A11" s="9" t="s">
        <v>31</v>
      </c>
      <c r="B11" s="23">
        <v>850</v>
      </c>
      <c r="C11" s="28" t="s">
        <v>85</v>
      </c>
      <c r="D11" s="28" t="s">
        <v>95</v>
      </c>
      <c r="E11" s="28" t="s">
        <v>99</v>
      </c>
      <c r="F11" s="26"/>
      <c r="G11" s="44">
        <f>G12+G16+G20</f>
        <v>429558.94</v>
      </c>
    </row>
    <row r="12" spans="1:8" ht="31.5" x14ac:dyDescent="0.25">
      <c r="A12" s="10" t="s">
        <v>32</v>
      </c>
      <c r="B12" s="24">
        <v>850</v>
      </c>
      <c r="C12" s="29" t="s">
        <v>85</v>
      </c>
      <c r="D12" s="29" t="s">
        <v>89</v>
      </c>
      <c r="E12" s="29" t="s">
        <v>100</v>
      </c>
      <c r="F12" s="25"/>
      <c r="G12" s="45">
        <f>G14</f>
        <v>266003.7</v>
      </c>
    </row>
    <row r="13" spans="1:8" ht="42" x14ac:dyDescent="0.25">
      <c r="A13" s="10" t="s">
        <v>33</v>
      </c>
      <c r="B13" s="24">
        <v>850</v>
      </c>
      <c r="C13" s="29" t="s">
        <v>85</v>
      </c>
      <c r="D13" s="29" t="s">
        <v>89</v>
      </c>
      <c r="E13" s="29" t="s">
        <v>101</v>
      </c>
      <c r="F13" s="25"/>
      <c r="G13" s="45">
        <f>G14</f>
        <v>266003.7</v>
      </c>
    </row>
    <row r="14" spans="1:8" ht="45" x14ac:dyDescent="0.25">
      <c r="A14" s="11" t="s">
        <v>34</v>
      </c>
      <c r="B14" s="25">
        <v>850</v>
      </c>
      <c r="C14" s="30" t="s">
        <v>85</v>
      </c>
      <c r="D14" s="30" t="s">
        <v>89</v>
      </c>
      <c r="E14" s="30" t="s">
        <v>102</v>
      </c>
      <c r="F14" s="25"/>
      <c r="G14" s="46">
        <f>G15</f>
        <v>266003.7</v>
      </c>
    </row>
    <row r="15" spans="1:8" x14ac:dyDescent="0.25">
      <c r="A15" s="12" t="s">
        <v>35</v>
      </c>
      <c r="B15" s="25">
        <v>850</v>
      </c>
      <c r="C15" s="30" t="s">
        <v>85</v>
      </c>
      <c r="D15" s="30" t="s">
        <v>89</v>
      </c>
      <c r="E15" s="27"/>
      <c r="F15" s="27">
        <v>500</v>
      </c>
      <c r="G15" s="47">
        <v>266003.7</v>
      </c>
    </row>
    <row r="16" spans="1:8" ht="31.5" x14ac:dyDescent="0.25">
      <c r="A16" s="10" t="s">
        <v>36</v>
      </c>
      <c r="B16" s="24">
        <v>850</v>
      </c>
      <c r="C16" s="29" t="s">
        <v>85</v>
      </c>
      <c r="D16" s="29" t="s">
        <v>89</v>
      </c>
      <c r="E16" s="29" t="s">
        <v>103</v>
      </c>
      <c r="F16" s="25"/>
      <c r="G16" s="45">
        <f>G18</f>
        <v>135963.70000000001</v>
      </c>
    </row>
    <row r="17" spans="1:7" ht="21" x14ac:dyDescent="0.25">
      <c r="A17" s="10" t="s">
        <v>37</v>
      </c>
      <c r="B17" s="24">
        <v>850</v>
      </c>
      <c r="C17" s="29" t="s">
        <v>85</v>
      </c>
      <c r="D17" s="29" t="s">
        <v>89</v>
      </c>
      <c r="E17" s="29" t="s">
        <v>104</v>
      </c>
      <c r="F17" s="25"/>
      <c r="G17" s="45">
        <f>G18</f>
        <v>135963.70000000001</v>
      </c>
    </row>
    <row r="18" spans="1:7" ht="56.25" x14ac:dyDescent="0.25">
      <c r="A18" s="11" t="s">
        <v>38</v>
      </c>
      <c r="B18" s="25">
        <v>850</v>
      </c>
      <c r="C18" s="30" t="s">
        <v>85</v>
      </c>
      <c r="D18" s="30" t="s">
        <v>89</v>
      </c>
      <c r="E18" s="30" t="s">
        <v>105</v>
      </c>
      <c r="F18" s="27" t="s">
        <v>13</v>
      </c>
      <c r="G18" s="46">
        <f>G19</f>
        <v>135963.70000000001</v>
      </c>
    </row>
    <row r="19" spans="1:7" x14ac:dyDescent="0.25">
      <c r="A19" s="13" t="s">
        <v>35</v>
      </c>
      <c r="B19" s="25">
        <v>850</v>
      </c>
      <c r="C19" s="30" t="s">
        <v>85</v>
      </c>
      <c r="D19" s="30" t="s">
        <v>89</v>
      </c>
      <c r="E19" s="30" t="s">
        <v>13</v>
      </c>
      <c r="F19" s="27">
        <v>500</v>
      </c>
      <c r="G19" s="47">
        <v>135963.70000000001</v>
      </c>
    </row>
    <row r="20" spans="1:7" x14ac:dyDescent="0.25">
      <c r="A20" s="10" t="s">
        <v>39</v>
      </c>
      <c r="B20" s="25">
        <v>850</v>
      </c>
      <c r="C20" s="29" t="s">
        <v>86</v>
      </c>
      <c r="D20" s="29" t="s">
        <v>86</v>
      </c>
      <c r="E20" s="29" t="s">
        <v>106</v>
      </c>
      <c r="F20" s="25"/>
      <c r="G20" s="45">
        <f>G22</f>
        <v>27591.54</v>
      </c>
    </row>
    <row r="21" spans="1:7" ht="52.5" x14ac:dyDescent="0.25">
      <c r="A21" s="10" t="s">
        <v>40</v>
      </c>
      <c r="B21" s="25">
        <v>850</v>
      </c>
      <c r="C21" s="29" t="s">
        <v>86</v>
      </c>
      <c r="D21" s="29" t="s">
        <v>86</v>
      </c>
      <c r="E21" s="29" t="s">
        <v>107</v>
      </c>
      <c r="F21" s="25"/>
      <c r="G21" s="45">
        <f>G22</f>
        <v>27591.54</v>
      </c>
    </row>
    <row r="22" spans="1:7" ht="33.75" x14ac:dyDescent="0.25">
      <c r="A22" s="11" t="s">
        <v>41</v>
      </c>
      <c r="B22" s="25">
        <v>850</v>
      </c>
      <c r="C22" s="30" t="s">
        <v>86</v>
      </c>
      <c r="D22" s="30" t="s">
        <v>86</v>
      </c>
      <c r="E22" s="30" t="s">
        <v>108</v>
      </c>
      <c r="F22" s="25"/>
      <c r="G22" s="46">
        <f>G23</f>
        <v>27591.54</v>
      </c>
    </row>
    <row r="23" spans="1:7" x14ac:dyDescent="0.25">
      <c r="A23" s="12" t="s">
        <v>35</v>
      </c>
      <c r="B23" s="25">
        <v>850</v>
      </c>
      <c r="C23" s="30" t="s">
        <v>86</v>
      </c>
      <c r="D23" s="30" t="s">
        <v>86</v>
      </c>
      <c r="E23" s="27"/>
      <c r="F23" s="27">
        <v>500</v>
      </c>
      <c r="G23" s="47">
        <v>27591.54</v>
      </c>
    </row>
    <row r="24" spans="1:7" ht="21" x14ac:dyDescent="0.25">
      <c r="A24" s="14" t="s">
        <v>42</v>
      </c>
      <c r="B24" s="23">
        <v>850</v>
      </c>
      <c r="C24" s="28" t="s">
        <v>87</v>
      </c>
      <c r="D24" s="28" t="s">
        <v>95</v>
      </c>
      <c r="E24" s="28" t="s">
        <v>109</v>
      </c>
      <c r="F24" s="23"/>
      <c r="G24" s="44">
        <f>G25</f>
        <v>37971.300000000003</v>
      </c>
    </row>
    <row r="25" spans="1:7" ht="31.5" x14ac:dyDescent="0.25">
      <c r="A25" s="10" t="s">
        <v>43</v>
      </c>
      <c r="B25" s="24">
        <v>850</v>
      </c>
      <c r="C25" s="29" t="s">
        <v>87</v>
      </c>
      <c r="D25" s="29" t="s">
        <v>96</v>
      </c>
      <c r="E25" s="29" t="s">
        <v>110</v>
      </c>
      <c r="F25" s="24"/>
      <c r="G25" s="45">
        <f>G27</f>
        <v>37971.300000000003</v>
      </c>
    </row>
    <row r="26" spans="1:7" ht="21" x14ac:dyDescent="0.25">
      <c r="A26" s="10" t="s">
        <v>44</v>
      </c>
      <c r="B26" s="24">
        <v>850</v>
      </c>
      <c r="C26" s="29" t="s">
        <v>87</v>
      </c>
      <c r="D26" s="29" t="s">
        <v>96</v>
      </c>
      <c r="E26" s="29" t="s">
        <v>111</v>
      </c>
      <c r="F26" s="24"/>
      <c r="G26" s="45">
        <f>G27</f>
        <v>37971.300000000003</v>
      </c>
    </row>
    <row r="27" spans="1:7" ht="45" x14ac:dyDescent="0.25">
      <c r="A27" s="11" t="s">
        <v>45</v>
      </c>
      <c r="B27" s="25">
        <v>850</v>
      </c>
      <c r="C27" s="30" t="s">
        <v>87</v>
      </c>
      <c r="D27" s="30" t="s">
        <v>96</v>
      </c>
      <c r="E27" s="30" t="s">
        <v>112</v>
      </c>
      <c r="F27" s="25"/>
      <c r="G27" s="46">
        <f>G28</f>
        <v>37971.300000000003</v>
      </c>
    </row>
    <row r="28" spans="1:7" x14ac:dyDescent="0.25">
      <c r="A28" s="12" t="s">
        <v>35</v>
      </c>
      <c r="B28" s="25">
        <v>850</v>
      </c>
      <c r="C28" s="30" t="s">
        <v>87</v>
      </c>
      <c r="D28" s="30" t="s">
        <v>96</v>
      </c>
      <c r="E28" s="27"/>
      <c r="F28" s="27">
        <v>500</v>
      </c>
      <c r="G28" s="47">
        <v>37971.300000000003</v>
      </c>
    </row>
    <row r="29" spans="1:7" ht="31.5" x14ac:dyDescent="0.25">
      <c r="A29" s="9" t="s">
        <v>46</v>
      </c>
      <c r="B29" s="23">
        <v>850</v>
      </c>
      <c r="C29" s="28" t="s">
        <v>88</v>
      </c>
      <c r="D29" s="28" t="s">
        <v>89</v>
      </c>
      <c r="E29" s="28" t="s">
        <v>113</v>
      </c>
      <c r="F29" s="23"/>
      <c r="G29" s="44">
        <f>G30</f>
        <v>214083.43</v>
      </c>
    </row>
    <row r="30" spans="1:7" ht="42" x14ac:dyDescent="0.25">
      <c r="A30" s="17" t="s">
        <v>47</v>
      </c>
      <c r="B30" s="24">
        <v>850</v>
      </c>
      <c r="C30" s="31" t="s">
        <v>88</v>
      </c>
      <c r="D30" s="31" t="s">
        <v>89</v>
      </c>
      <c r="E30" s="31" t="s">
        <v>114</v>
      </c>
      <c r="F30" s="24" t="s">
        <v>13</v>
      </c>
      <c r="G30" s="45">
        <f>G32</f>
        <v>214083.43</v>
      </c>
    </row>
    <row r="31" spans="1:7" ht="31.5" x14ac:dyDescent="0.25">
      <c r="A31" s="17" t="s">
        <v>48</v>
      </c>
      <c r="B31" s="24">
        <v>850</v>
      </c>
      <c r="C31" s="31" t="s">
        <v>88</v>
      </c>
      <c r="D31" s="31" t="s">
        <v>89</v>
      </c>
      <c r="E31" s="31" t="s">
        <v>115</v>
      </c>
      <c r="F31" s="24"/>
      <c r="G31" s="45">
        <f>G32</f>
        <v>214083.43</v>
      </c>
    </row>
    <row r="32" spans="1:7" ht="45" x14ac:dyDescent="0.25">
      <c r="A32" s="18" t="s">
        <v>49</v>
      </c>
      <c r="B32" s="25">
        <v>850</v>
      </c>
      <c r="C32" s="32" t="s">
        <v>88</v>
      </c>
      <c r="D32" s="32" t="s">
        <v>89</v>
      </c>
      <c r="E32" s="32" t="s">
        <v>116</v>
      </c>
      <c r="F32" s="25"/>
      <c r="G32" s="46">
        <f>G33</f>
        <v>214083.43</v>
      </c>
    </row>
    <row r="33" spans="1:7" ht="22.5" x14ac:dyDescent="0.25">
      <c r="A33" s="19" t="s">
        <v>50</v>
      </c>
      <c r="B33" s="25">
        <v>850</v>
      </c>
      <c r="C33" s="33" t="s">
        <v>88</v>
      </c>
      <c r="D33" s="33" t="s">
        <v>89</v>
      </c>
      <c r="F33" s="27">
        <v>200</v>
      </c>
      <c r="G33" s="47">
        <v>214083.43</v>
      </c>
    </row>
    <row r="34" spans="1:7" ht="21" x14ac:dyDescent="0.25">
      <c r="A34" s="9" t="s">
        <v>51</v>
      </c>
      <c r="B34" s="23">
        <v>850</v>
      </c>
      <c r="C34" s="28" t="s">
        <v>89</v>
      </c>
      <c r="D34" s="28" t="s">
        <v>93</v>
      </c>
      <c r="E34" s="28" t="s">
        <v>117</v>
      </c>
      <c r="F34" s="23"/>
      <c r="G34" s="44">
        <f>G35</f>
        <v>108306.61</v>
      </c>
    </row>
    <row r="35" spans="1:7" ht="31.5" x14ac:dyDescent="0.25">
      <c r="A35" s="10" t="s">
        <v>52</v>
      </c>
      <c r="B35" s="24">
        <v>850</v>
      </c>
      <c r="C35" s="29" t="s">
        <v>89</v>
      </c>
      <c r="D35" s="29" t="s">
        <v>93</v>
      </c>
      <c r="E35" s="29" t="s">
        <v>118</v>
      </c>
      <c r="F35" s="24"/>
      <c r="G35" s="45">
        <f>G42+G36+G39</f>
        <v>108306.61</v>
      </c>
    </row>
    <row r="36" spans="1:7" ht="31.5" x14ac:dyDescent="0.25">
      <c r="A36" s="10" t="s">
        <v>271</v>
      </c>
      <c r="B36" s="24">
        <v>850</v>
      </c>
      <c r="C36" s="29" t="s">
        <v>89</v>
      </c>
      <c r="D36" s="29" t="s">
        <v>93</v>
      </c>
      <c r="E36" s="29" t="s">
        <v>270</v>
      </c>
      <c r="F36" s="24"/>
      <c r="G36" s="45">
        <f>G37</f>
        <v>43375</v>
      </c>
    </row>
    <row r="37" spans="1:7" ht="22.5" x14ac:dyDescent="0.25">
      <c r="A37" s="11" t="s">
        <v>53</v>
      </c>
      <c r="B37" s="25">
        <v>850</v>
      </c>
      <c r="C37" s="30" t="s">
        <v>89</v>
      </c>
      <c r="D37" s="30" t="s">
        <v>93</v>
      </c>
      <c r="E37" s="30" t="s">
        <v>253</v>
      </c>
      <c r="F37" s="24"/>
      <c r="G37" s="46">
        <f>G38</f>
        <v>43375</v>
      </c>
    </row>
    <row r="38" spans="1:7" ht="22.5" x14ac:dyDescent="0.25">
      <c r="A38" s="13" t="s">
        <v>50</v>
      </c>
      <c r="B38" s="25">
        <v>850</v>
      </c>
      <c r="C38" s="30" t="s">
        <v>89</v>
      </c>
      <c r="D38" s="30" t="s">
        <v>93</v>
      </c>
      <c r="E38" s="29"/>
      <c r="F38" s="27">
        <v>200</v>
      </c>
      <c r="G38" s="47">
        <v>43375</v>
      </c>
    </row>
    <row r="39" spans="1:7" ht="52.5" x14ac:dyDescent="0.25">
      <c r="A39" s="10" t="s">
        <v>302</v>
      </c>
      <c r="B39" s="24">
        <v>850</v>
      </c>
      <c r="C39" s="29" t="s">
        <v>89</v>
      </c>
      <c r="D39" s="29" t="s">
        <v>93</v>
      </c>
      <c r="E39" s="29" t="s">
        <v>301</v>
      </c>
      <c r="F39" s="24"/>
      <c r="G39" s="45">
        <f>G40</f>
        <v>2000</v>
      </c>
    </row>
    <row r="40" spans="1:7" ht="22.5" x14ac:dyDescent="0.25">
      <c r="A40" s="11" t="s">
        <v>53</v>
      </c>
      <c r="B40" s="25">
        <v>850</v>
      </c>
      <c r="C40" s="30" t="s">
        <v>89</v>
      </c>
      <c r="D40" s="30" t="s">
        <v>93</v>
      </c>
      <c r="E40" s="30" t="s">
        <v>296</v>
      </c>
      <c r="F40" s="24"/>
      <c r="G40" s="46">
        <f>G41</f>
        <v>2000</v>
      </c>
    </row>
    <row r="41" spans="1:7" ht="22.5" x14ac:dyDescent="0.25">
      <c r="A41" s="13" t="s">
        <v>50</v>
      </c>
      <c r="B41" s="25">
        <v>850</v>
      </c>
      <c r="C41" s="30" t="s">
        <v>89</v>
      </c>
      <c r="D41" s="30" t="s">
        <v>93</v>
      </c>
      <c r="E41" s="29"/>
      <c r="F41" s="27">
        <v>200</v>
      </c>
      <c r="G41" s="47">
        <v>2000</v>
      </c>
    </row>
    <row r="42" spans="1:7" ht="45.75" customHeight="1" x14ac:dyDescent="0.25">
      <c r="A42" s="10" t="s">
        <v>246</v>
      </c>
      <c r="B42" s="24">
        <v>850</v>
      </c>
      <c r="C42" s="29" t="s">
        <v>89</v>
      </c>
      <c r="D42" s="29" t="s">
        <v>93</v>
      </c>
      <c r="E42" s="29" t="s">
        <v>245</v>
      </c>
      <c r="F42" s="24"/>
      <c r="G42" s="45">
        <f>G43</f>
        <v>62931.61</v>
      </c>
    </row>
    <row r="43" spans="1:7" ht="30.75" customHeight="1" x14ac:dyDescent="0.25">
      <c r="A43" s="13" t="s">
        <v>53</v>
      </c>
      <c r="B43" s="25">
        <v>850</v>
      </c>
      <c r="C43" s="30" t="s">
        <v>89</v>
      </c>
      <c r="D43" s="30" t="s">
        <v>93</v>
      </c>
      <c r="E43" s="30" t="s">
        <v>244</v>
      </c>
      <c r="F43" s="27"/>
      <c r="G43" s="47">
        <f>G44</f>
        <v>62931.61</v>
      </c>
    </row>
    <row r="44" spans="1:7" ht="22.5" x14ac:dyDescent="0.25">
      <c r="A44" s="13" t="s">
        <v>50</v>
      </c>
      <c r="B44" s="25">
        <v>850</v>
      </c>
      <c r="C44" s="30" t="s">
        <v>89</v>
      </c>
      <c r="D44" s="30" t="s">
        <v>93</v>
      </c>
      <c r="E44" s="30"/>
      <c r="F44" s="27">
        <v>200</v>
      </c>
      <c r="G44" s="47">
        <v>62931.61</v>
      </c>
    </row>
    <row r="45" spans="1:7" ht="21" x14ac:dyDescent="0.25">
      <c r="A45" s="9" t="s">
        <v>54</v>
      </c>
      <c r="B45" s="26">
        <v>850</v>
      </c>
      <c r="C45" s="34" t="s">
        <v>91</v>
      </c>
      <c r="D45" s="34" t="s">
        <v>95</v>
      </c>
      <c r="E45" s="28" t="s">
        <v>119</v>
      </c>
      <c r="F45" s="42"/>
      <c r="G45" s="44">
        <f>G46</f>
        <v>2177302.69</v>
      </c>
    </row>
    <row r="46" spans="1:7" ht="31.5" x14ac:dyDescent="0.25">
      <c r="A46" s="10" t="s">
        <v>55</v>
      </c>
      <c r="B46" s="25">
        <v>850</v>
      </c>
      <c r="C46" s="30" t="s">
        <v>91</v>
      </c>
      <c r="D46" s="30" t="s">
        <v>97</v>
      </c>
      <c r="E46" s="29" t="s">
        <v>120</v>
      </c>
      <c r="F46" s="24"/>
      <c r="G46" s="45">
        <f>G47+G52</f>
        <v>2177302.69</v>
      </c>
    </row>
    <row r="47" spans="1:7" ht="31.5" x14ac:dyDescent="0.25">
      <c r="A47" s="10" t="s">
        <v>56</v>
      </c>
      <c r="B47" s="25">
        <v>850</v>
      </c>
      <c r="C47" s="30" t="s">
        <v>91</v>
      </c>
      <c r="D47" s="30" t="s">
        <v>97</v>
      </c>
      <c r="E47" s="29" t="s">
        <v>121</v>
      </c>
      <c r="F47" s="24"/>
      <c r="G47" s="45">
        <f>G48+G50</f>
        <v>2131094.06</v>
      </c>
    </row>
    <row r="48" spans="1:7" ht="33.75" x14ac:dyDescent="0.25">
      <c r="A48" s="16" t="s">
        <v>57</v>
      </c>
      <c r="B48" s="25">
        <v>850</v>
      </c>
      <c r="C48" s="30" t="s">
        <v>91</v>
      </c>
      <c r="D48" s="30" t="s">
        <v>97</v>
      </c>
      <c r="E48" s="25" t="s">
        <v>122</v>
      </c>
      <c r="F48" s="25"/>
      <c r="G48" s="46">
        <f>G49</f>
        <v>209114.39</v>
      </c>
    </row>
    <row r="49" spans="1:7" ht="22.5" x14ac:dyDescent="0.25">
      <c r="A49" s="13" t="s">
        <v>50</v>
      </c>
      <c r="B49" s="25">
        <v>850</v>
      </c>
      <c r="C49" s="30" t="s">
        <v>91</v>
      </c>
      <c r="D49" s="30" t="s">
        <v>97</v>
      </c>
      <c r="E49" s="30"/>
      <c r="F49" s="27">
        <v>200</v>
      </c>
      <c r="G49" s="47">
        <v>209114.39</v>
      </c>
    </row>
    <row r="50" spans="1:7" ht="33.75" x14ac:dyDescent="0.25">
      <c r="A50" s="11" t="s">
        <v>58</v>
      </c>
      <c r="B50" s="25">
        <v>850</v>
      </c>
      <c r="C50" s="30" t="s">
        <v>91</v>
      </c>
      <c r="D50" s="30" t="s">
        <v>97</v>
      </c>
      <c r="E50" s="30" t="s">
        <v>123</v>
      </c>
      <c r="F50" s="25"/>
      <c r="G50" s="46">
        <f>G51</f>
        <v>1921979.67</v>
      </c>
    </row>
    <row r="51" spans="1:7" ht="22.5" x14ac:dyDescent="0.25">
      <c r="A51" s="12" t="s">
        <v>50</v>
      </c>
      <c r="B51" s="25">
        <v>850</v>
      </c>
      <c r="C51" s="30" t="s">
        <v>91</v>
      </c>
      <c r="D51" s="30" t="s">
        <v>97</v>
      </c>
      <c r="E51" s="27"/>
      <c r="F51" s="27">
        <v>200</v>
      </c>
      <c r="G51" s="47">
        <v>1921979.67</v>
      </c>
    </row>
    <row r="52" spans="1:7" ht="46.5" customHeight="1" x14ac:dyDescent="0.25">
      <c r="A52" s="10" t="s">
        <v>309</v>
      </c>
      <c r="B52" s="25">
        <v>850</v>
      </c>
      <c r="C52" s="30" t="s">
        <v>91</v>
      </c>
      <c r="D52" s="30" t="s">
        <v>97</v>
      </c>
      <c r="E52" s="29" t="s">
        <v>308</v>
      </c>
      <c r="F52" s="24"/>
      <c r="G52" s="45">
        <f>G53</f>
        <v>46208.63</v>
      </c>
    </row>
    <row r="53" spans="1:7" ht="42" customHeight="1" x14ac:dyDescent="0.25">
      <c r="A53" s="16" t="s">
        <v>310</v>
      </c>
      <c r="B53" s="25">
        <v>850</v>
      </c>
      <c r="C53" s="30" t="s">
        <v>91</v>
      </c>
      <c r="D53" s="30" t="s">
        <v>97</v>
      </c>
      <c r="E53" s="25" t="s">
        <v>298</v>
      </c>
      <c r="F53" s="25"/>
      <c r="G53" s="46">
        <f>G54</f>
        <v>46208.63</v>
      </c>
    </row>
    <row r="54" spans="1:7" ht="22.5" x14ac:dyDescent="0.25">
      <c r="A54" s="13" t="s">
        <v>50</v>
      </c>
      <c r="B54" s="25">
        <v>850</v>
      </c>
      <c r="C54" s="30" t="s">
        <v>91</v>
      </c>
      <c r="D54" s="30" t="s">
        <v>97</v>
      </c>
      <c r="E54" s="30"/>
      <c r="F54" s="27">
        <v>200</v>
      </c>
      <c r="G54" s="47">
        <v>46208.63</v>
      </c>
    </row>
    <row r="55" spans="1:7" ht="42" x14ac:dyDescent="0.25">
      <c r="A55" s="9" t="s">
        <v>59</v>
      </c>
      <c r="B55" s="26">
        <v>850</v>
      </c>
      <c r="C55" s="34" t="s">
        <v>92</v>
      </c>
      <c r="D55" s="34" t="s">
        <v>95</v>
      </c>
      <c r="E55" s="28" t="s">
        <v>124</v>
      </c>
      <c r="F55" s="23"/>
      <c r="G55" s="44">
        <f>G56</f>
        <v>136497.31</v>
      </c>
    </row>
    <row r="56" spans="1:7" ht="42" x14ac:dyDescent="0.25">
      <c r="A56" s="10" t="s">
        <v>60</v>
      </c>
      <c r="B56" s="25">
        <v>850</v>
      </c>
      <c r="C56" s="30" t="s">
        <v>92</v>
      </c>
      <c r="D56" s="30" t="s">
        <v>90</v>
      </c>
      <c r="E56" s="29" t="s">
        <v>125</v>
      </c>
      <c r="F56" s="24"/>
      <c r="G56" s="45">
        <f>G58</f>
        <v>136497.31</v>
      </c>
    </row>
    <row r="57" spans="1:7" ht="21" x14ac:dyDescent="0.25">
      <c r="A57" s="10" t="s">
        <v>61</v>
      </c>
      <c r="B57" s="25">
        <v>850</v>
      </c>
      <c r="C57" s="30" t="s">
        <v>92</v>
      </c>
      <c r="D57" s="30" t="s">
        <v>90</v>
      </c>
      <c r="E57" s="29" t="s">
        <v>126</v>
      </c>
      <c r="F57" s="24"/>
      <c r="G57" s="45">
        <f>G58</f>
        <v>136497.31</v>
      </c>
    </row>
    <row r="58" spans="1:7" ht="22.5" x14ac:dyDescent="0.25">
      <c r="A58" s="21" t="s">
        <v>62</v>
      </c>
      <c r="B58" s="25">
        <v>850</v>
      </c>
      <c r="C58" s="30" t="s">
        <v>92</v>
      </c>
      <c r="D58" s="30" t="s">
        <v>90</v>
      </c>
      <c r="E58" s="25" t="s">
        <v>127</v>
      </c>
      <c r="F58" s="25"/>
      <c r="G58" s="46">
        <f>G59</f>
        <v>136497.31</v>
      </c>
    </row>
    <row r="59" spans="1:7" ht="22.5" x14ac:dyDescent="0.25">
      <c r="A59" s="13" t="s">
        <v>50</v>
      </c>
      <c r="B59" s="27">
        <v>850</v>
      </c>
      <c r="C59" s="35" t="s">
        <v>92</v>
      </c>
      <c r="D59" s="35" t="s">
        <v>90</v>
      </c>
      <c r="E59" s="30"/>
      <c r="F59" s="27">
        <v>200</v>
      </c>
      <c r="G59" s="47">
        <v>136497.31</v>
      </c>
    </row>
    <row r="60" spans="1:7" ht="21" x14ac:dyDescent="0.25">
      <c r="A60" s="14" t="s">
        <v>63</v>
      </c>
      <c r="B60" s="26">
        <v>850</v>
      </c>
      <c r="C60" s="34" t="s">
        <v>88</v>
      </c>
      <c r="D60" s="34" t="s">
        <v>95</v>
      </c>
      <c r="E60" s="23" t="s">
        <v>128</v>
      </c>
      <c r="F60" s="23"/>
      <c r="G60" s="44">
        <f>G61</f>
        <v>4103966.81</v>
      </c>
    </row>
    <row r="61" spans="1:7" ht="31.5" x14ac:dyDescent="0.25">
      <c r="A61" s="15" t="s">
        <v>64</v>
      </c>
      <c r="B61" s="24">
        <v>850</v>
      </c>
      <c r="C61" s="29" t="s">
        <v>88</v>
      </c>
      <c r="D61" s="29" t="s">
        <v>92</v>
      </c>
      <c r="E61" s="29" t="s">
        <v>129</v>
      </c>
      <c r="F61" s="24"/>
      <c r="G61" s="45">
        <f>G62+G68+G71+G65</f>
        <v>4103966.81</v>
      </c>
    </row>
    <row r="62" spans="1:7" ht="31.5" x14ac:dyDescent="0.25">
      <c r="A62" s="15" t="s">
        <v>65</v>
      </c>
      <c r="B62" s="24">
        <v>850</v>
      </c>
      <c r="C62" s="29" t="s">
        <v>88</v>
      </c>
      <c r="D62" s="29" t="s">
        <v>92</v>
      </c>
      <c r="E62" s="29" t="s">
        <v>130</v>
      </c>
      <c r="F62" s="24"/>
      <c r="G62" s="45">
        <f>G63</f>
        <v>264950.87</v>
      </c>
    </row>
    <row r="63" spans="1:7" ht="22.5" x14ac:dyDescent="0.25">
      <c r="A63" s="16" t="s">
        <v>66</v>
      </c>
      <c r="B63" s="25">
        <v>850</v>
      </c>
      <c r="C63" s="30" t="s">
        <v>88</v>
      </c>
      <c r="D63" s="30" t="s">
        <v>92</v>
      </c>
      <c r="E63" s="25" t="s">
        <v>131</v>
      </c>
      <c r="F63" s="27"/>
      <c r="G63" s="46">
        <f>G64</f>
        <v>264950.87</v>
      </c>
    </row>
    <row r="64" spans="1:7" ht="22.5" x14ac:dyDescent="0.25">
      <c r="A64" s="13" t="s">
        <v>50</v>
      </c>
      <c r="B64" s="27">
        <v>850</v>
      </c>
      <c r="C64" s="35" t="s">
        <v>88</v>
      </c>
      <c r="D64" s="35" t="s">
        <v>92</v>
      </c>
      <c r="E64" s="35"/>
      <c r="F64" s="27">
        <v>200</v>
      </c>
      <c r="G64" s="47">
        <v>264950.87</v>
      </c>
    </row>
    <row r="65" spans="1:7" ht="27.75" customHeight="1" x14ac:dyDescent="0.25">
      <c r="A65" s="15" t="s">
        <v>305</v>
      </c>
      <c r="B65" s="24">
        <v>850</v>
      </c>
      <c r="C65" s="29" t="s">
        <v>88</v>
      </c>
      <c r="D65" s="29" t="s">
        <v>92</v>
      </c>
      <c r="E65" s="29" t="s">
        <v>303</v>
      </c>
      <c r="F65" s="24"/>
      <c r="G65" s="45">
        <f>G66</f>
        <v>360238.55</v>
      </c>
    </row>
    <row r="66" spans="1:7" ht="27.75" customHeight="1" x14ac:dyDescent="0.25">
      <c r="A66" s="16" t="s">
        <v>304</v>
      </c>
      <c r="B66" s="25">
        <v>850</v>
      </c>
      <c r="C66" s="30" t="s">
        <v>88</v>
      </c>
      <c r="D66" s="30" t="s">
        <v>92</v>
      </c>
      <c r="E66" s="25" t="s">
        <v>299</v>
      </c>
      <c r="F66" s="27"/>
      <c r="G66" s="46">
        <f>G67</f>
        <v>360238.55</v>
      </c>
    </row>
    <row r="67" spans="1:7" ht="22.5" x14ac:dyDescent="0.25">
      <c r="A67" s="13" t="s">
        <v>50</v>
      </c>
      <c r="B67" s="27">
        <v>850</v>
      </c>
      <c r="C67" s="35" t="s">
        <v>88</v>
      </c>
      <c r="D67" s="35" t="s">
        <v>92</v>
      </c>
      <c r="E67" s="35"/>
      <c r="F67" s="27">
        <v>200</v>
      </c>
      <c r="G67" s="47">
        <v>360238.55</v>
      </c>
    </row>
    <row r="68" spans="1:7" ht="31.5" x14ac:dyDescent="0.25">
      <c r="A68" s="10" t="s">
        <v>68</v>
      </c>
      <c r="B68" s="24">
        <v>850</v>
      </c>
      <c r="C68" s="29" t="s">
        <v>88</v>
      </c>
      <c r="D68" s="29" t="s">
        <v>92</v>
      </c>
      <c r="E68" s="29" t="s">
        <v>132</v>
      </c>
      <c r="F68" s="27"/>
      <c r="G68" s="45">
        <f>G69</f>
        <v>533571.96</v>
      </c>
    </row>
    <row r="69" spans="1:7" ht="22.5" x14ac:dyDescent="0.25">
      <c r="A69" s="11" t="s">
        <v>67</v>
      </c>
      <c r="B69" s="25">
        <v>850</v>
      </c>
      <c r="C69" s="30" t="s">
        <v>88</v>
      </c>
      <c r="D69" s="30" t="s">
        <v>92</v>
      </c>
      <c r="E69" s="30" t="s">
        <v>133</v>
      </c>
      <c r="F69" s="27"/>
      <c r="G69" s="47">
        <f>G70</f>
        <v>533571.96</v>
      </c>
    </row>
    <row r="70" spans="1:7" ht="22.5" x14ac:dyDescent="0.25">
      <c r="A70" s="13" t="s">
        <v>50</v>
      </c>
      <c r="B70" s="27">
        <v>850</v>
      </c>
      <c r="C70" s="35" t="s">
        <v>88</v>
      </c>
      <c r="D70" s="35" t="s">
        <v>92</v>
      </c>
      <c r="E70" s="35"/>
      <c r="F70" s="27">
        <v>200</v>
      </c>
      <c r="G70" s="47">
        <v>533571.96</v>
      </c>
    </row>
    <row r="71" spans="1:7" x14ac:dyDescent="0.25">
      <c r="A71" s="10" t="s">
        <v>69</v>
      </c>
      <c r="B71" s="24">
        <v>850</v>
      </c>
      <c r="C71" s="29" t="s">
        <v>88</v>
      </c>
      <c r="D71" s="29" t="s">
        <v>92</v>
      </c>
      <c r="E71" s="29" t="s">
        <v>134</v>
      </c>
      <c r="F71" s="27"/>
      <c r="G71" s="45">
        <f>G72</f>
        <v>2945205.43</v>
      </c>
    </row>
    <row r="72" spans="1:7" ht="22.5" x14ac:dyDescent="0.25">
      <c r="A72" s="11" t="s">
        <v>70</v>
      </c>
      <c r="B72" s="25">
        <v>850</v>
      </c>
      <c r="C72" s="30" t="s">
        <v>88</v>
      </c>
      <c r="D72" s="30" t="s">
        <v>92</v>
      </c>
      <c r="E72" s="30" t="s">
        <v>135</v>
      </c>
      <c r="F72" s="27"/>
      <c r="G72" s="47">
        <f>G73</f>
        <v>2945205.43</v>
      </c>
    </row>
    <row r="73" spans="1:7" ht="22.5" x14ac:dyDescent="0.25">
      <c r="A73" s="13" t="s">
        <v>50</v>
      </c>
      <c r="B73" s="27">
        <v>850</v>
      </c>
      <c r="C73" s="35" t="s">
        <v>88</v>
      </c>
      <c r="D73" s="35" t="s">
        <v>92</v>
      </c>
      <c r="E73" s="35"/>
      <c r="F73" s="27">
        <v>200</v>
      </c>
      <c r="G73" s="47">
        <v>2945205.43</v>
      </c>
    </row>
    <row r="74" spans="1:7" ht="38.25" customHeight="1" x14ac:dyDescent="0.25">
      <c r="A74" s="9" t="s">
        <v>272</v>
      </c>
      <c r="B74" s="23">
        <v>850</v>
      </c>
      <c r="C74" s="28" t="s">
        <v>91</v>
      </c>
      <c r="D74" s="28" t="s">
        <v>261</v>
      </c>
      <c r="E74" s="28" t="s">
        <v>273</v>
      </c>
      <c r="F74" s="23"/>
      <c r="G74" s="44">
        <f>G75</f>
        <v>207000</v>
      </c>
    </row>
    <row r="75" spans="1:7" ht="33.75" x14ac:dyDescent="0.25">
      <c r="A75" s="11" t="s">
        <v>274</v>
      </c>
      <c r="B75" s="25">
        <v>850</v>
      </c>
      <c r="C75" s="30" t="s">
        <v>91</v>
      </c>
      <c r="D75" s="30" t="s">
        <v>261</v>
      </c>
      <c r="E75" s="30" t="s">
        <v>276</v>
      </c>
      <c r="F75" s="25"/>
      <c r="G75" s="46">
        <f>G76</f>
        <v>207000</v>
      </c>
    </row>
    <row r="76" spans="1:7" ht="29.25" customHeight="1" x14ac:dyDescent="0.25">
      <c r="A76" s="11" t="s">
        <v>277</v>
      </c>
      <c r="B76" s="25">
        <v>850</v>
      </c>
      <c r="C76" s="30" t="s">
        <v>91</v>
      </c>
      <c r="D76" s="30" t="s">
        <v>261</v>
      </c>
      <c r="E76" s="30" t="s">
        <v>275</v>
      </c>
      <c r="F76" s="25"/>
      <c r="G76" s="46">
        <f>G77</f>
        <v>207000</v>
      </c>
    </row>
    <row r="77" spans="1:7" ht="67.5" x14ac:dyDescent="0.25">
      <c r="A77" s="11" t="s">
        <v>278</v>
      </c>
      <c r="B77" s="25">
        <v>850</v>
      </c>
      <c r="C77" s="30" t="s">
        <v>91</v>
      </c>
      <c r="D77" s="30" t="s">
        <v>261</v>
      </c>
      <c r="E77" s="30" t="s">
        <v>263</v>
      </c>
      <c r="F77" s="25"/>
      <c r="G77" s="46">
        <f>G78</f>
        <v>207000</v>
      </c>
    </row>
    <row r="78" spans="1:7" x14ac:dyDescent="0.25">
      <c r="A78" s="12" t="s">
        <v>35</v>
      </c>
      <c r="B78" s="27">
        <v>850</v>
      </c>
      <c r="C78" s="35" t="s">
        <v>91</v>
      </c>
      <c r="D78" s="35" t="s">
        <v>261</v>
      </c>
      <c r="E78" s="35"/>
      <c r="F78" s="27">
        <v>500</v>
      </c>
      <c r="G78" s="47">
        <v>207000</v>
      </c>
    </row>
    <row r="79" spans="1:7" x14ac:dyDescent="0.25">
      <c r="A79" s="14" t="s">
        <v>71</v>
      </c>
      <c r="B79" s="26">
        <v>850</v>
      </c>
      <c r="C79" s="34" t="s">
        <v>89</v>
      </c>
      <c r="D79" s="34" t="s">
        <v>95</v>
      </c>
      <c r="E79" s="23" t="s">
        <v>247</v>
      </c>
      <c r="F79" s="23"/>
      <c r="G79" s="44">
        <f>G85+G87+G93+G95+G97+G99+G101+G103+G83+G107+G105+G91+G80</f>
        <v>2907600.1799999997</v>
      </c>
    </row>
    <row r="80" spans="1:7" ht="37.5" customHeight="1" x14ac:dyDescent="0.25">
      <c r="A80" s="16" t="s">
        <v>307</v>
      </c>
      <c r="B80" s="25">
        <v>850</v>
      </c>
      <c r="C80" s="30" t="s">
        <v>89</v>
      </c>
      <c r="D80" s="30" t="s">
        <v>91</v>
      </c>
      <c r="E80" s="25" t="s">
        <v>300</v>
      </c>
      <c r="F80" s="25"/>
      <c r="G80" s="46">
        <f>G81+G82</f>
        <v>25607.14</v>
      </c>
    </row>
    <row r="81" spans="1:7" ht="45" x14ac:dyDescent="0.25">
      <c r="A81" s="12" t="s">
        <v>72</v>
      </c>
      <c r="B81" s="25">
        <v>850</v>
      </c>
      <c r="C81" s="30" t="s">
        <v>89</v>
      </c>
      <c r="D81" s="30" t="s">
        <v>91</v>
      </c>
      <c r="E81" s="24"/>
      <c r="F81" s="27">
        <v>100</v>
      </c>
      <c r="G81" s="47">
        <v>19569.71</v>
      </c>
    </row>
    <row r="82" spans="1:7" ht="22.5" x14ac:dyDescent="0.25">
      <c r="A82" s="22" t="s">
        <v>50</v>
      </c>
      <c r="B82" s="25"/>
      <c r="C82" s="30"/>
      <c r="D82" s="30"/>
      <c r="E82" s="24"/>
      <c r="F82" s="27">
        <v>200</v>
      </c>
      <c r="G82" s="47">
        <v>6037.43</v>
      </c>
    </row>
    <row r="83" spans="1:7" ht="27" customHeight="1" x14ac:dyDescent="0.25">
      <c r="A83" s="16" t="s">
        <v>279</v>
      </c>
      <c r="B83" s="25">
        <v>850</v>
      </c>
      <c r="C83" s="30" t="s">
        <v>96</v>
      </c>
      <c r="D83" s="30" t="s">
        <v>92</v>
      </c>
      <c r="E83" s="25" t="s">
        <v>258</v>
      </c>
      <c r="F83" s="27"/>
      <c r="G83" s="47">
        <f>G84</f>
        <v>76790.149999999994</v>
      </c>
    </row>
    <row r="84" spans="1:7" ht="45" x14ac:dyDescent="0.25">
      <c r="A84" s="12" t="s">
        <v>72</v>
      </c>
      <c r="B84" s="25">
        <v>850</v>
      </c>
      <c r="C84" s="30" t="s">
        <v>96</v>
      </c>
      <c r="D84" s="30" t="s">
        <v>92</v>
      </c>
      <c r="E84" s="25"/>
      <c r="F84" s="27">
        <v>100</v>
      </c>
      <c r="G84" s="47">
        <v>76790.149999999994</v>
      </c>
    </row>
    <row r="85" spans="1:7" x14ac:dyDescent="0.25">
      <c r="A85" s="11" t="s">
        <v>73</v>
      </c>
      <c r="B85" s="25">
        <v>850</v>
      </c>
      <c r="C85" s="30" t="s">
        <v>89</v>
      </c>
      <c r="D85" s="30" t="s">
        <v>96</v>
      </c>
      <c r="E85" s="30" t="s">
        <v>136</v>
      </c>
      <c r="F85" s="25"/>
      <c r="G85" s="46">
        <f>G86</f>
        <v>483026.74</v>
      </c>
    </row>
    <row r="86" spans="1:7" ht="45" x14ac:dyDescent="0.25">
      <c r="A86" s="13" t="s">
        <v>72</v>
      </c>
      <c r="B86" s="25">
        <v>850</v>
      </c>
      <c r="C86" s="35" t="s">
        <v>89</v>
      </c>
      <c r="D86" s="35" t="s">
        <v>96</v>
      </c>
      <c r="E86" s="35"/>
      <c r="F86" s="27">
        <v>100</v>
      </c>
      <c r="G86" s="47">
        <v>483026.74</v>
      </c>
    </row>
    <row r="87" spans="1:7" x14ac:dyDescent="0.25">
      <c r="A87" s="11" t="s">
        <v>74</v>
      </c>
      <c r="B87" s="25">
        <v>850</v>
      </c>
      <c r="C87" s="30" t="s">
        <v>89</v>
      </c>
      <c r="D87" s="30" t="s">
        <v>91</v>
      </c>
      <c r="E87" s="39" t="s">
        <v>137</v>
      </c>
      <c r="F87" s="39"/>
      <c r="G87" s="48">
        <f>G88+G89+G90</f>
        <v>1934961.91</v>
      </c>
    </row>
    <row r="88" spans="1:7" ht="45" x14ac:dyDescent="0.25">
      <c r="A88" s="19" t="s">
        <v>72</v>
      </c>
      <c r="B88" s="25">
        <v>850</v>
      </c>
      <c r="C88" s="30" t="s">
        <v>89</v>
      </c>
      <c r="D88" s="30" t="s">
        <v>91</v>
      </c>
      <c r="E88" s="33"/>
      <c r="F88" s="40">
        <v>100</v>
      </c>
      <c r="G88" s="49">
        <v>1624431.64</v>
      </c>
    </row>
    <row r="89" spans="1:7" ht="22.5" x14ac:dyDescent="0.25">
      <c r="A89" s="22" t="s">
        <v>50</v>
      </c>
      <c r="B89" s="25">
        <v>850</v>
      </c>
      <c r="C89" s="30" t="s">
        <v>89</v>
      </c>
      <c r="D89" s="30" t="s">
        <v>91</v>
      </c>
      <c r="E89" s="40"/>
      <c r="F89" s="40">
        <v>200</v>
      </c>
      <c r="G89" s="49">
        <v>304164.96999999997</v>
      </c>
    </row>
    <row r="90" spans="1:7" x14ac:dyDescent="0.25">
      <c r="A90" s="19" t="s">
        <v>75</v>
      </c>
      <c r="B90" s="25">
        <v>850</v>
      </c>
      <c r="C90" s="30" t="s">
        <v>89</v>
      </c>
      <c r="D90" s="30" t="s">
        <v>91</v>
      </c>
      <c r="E90" s="33"/>
      <c r="F90" s="40">
        <v>800</v>
      </c>
      <c r="G90" s="49">
        <v>6365.3</v>
      </c>
    </row>
    <row r="91" spans="1:7" ht="28.5" customHeight="1" x14ac:dyDescent="0.25">
      <c r="A91" s="18" t="s">
        <v>306</v>
      </c>
      <c r="B91" s="25">
        <v>850</v>
      </c>
      <c r="C91" s="30" t="s">
        <v>89</v>
      </c>
      <c r="D91" s="30" t="s">
        <v>93</v>
      </c>
      <c r="E91" s="32" t="s">
        <v>297</v>
      </c>
      <c r="F91" s="40"/>
      <c r="G91" s="48">
        <f>G92</f>
        <v>10000</v>
      </c>
    </row>
    <row r="92" spans="1:7" ht="22.5" x14ac:dyDescent="0.25">
      <c r="A92" s="22" t="s">
        <v>50</v>
      </c>
      <c r="B92" s="25">
        <v>850</v>
      </c>
      <c r="C92" s="30" t="s">
        <v>89</v>
      </c>
      <c r="D92" s="30" t="s">
        <v>93</v>
      </c>
      <c r="E92" s="33"/>
      <c r="F92" s="40">
        <v>200</v>
      </c>
      <c r="G92" s="49">
        <v>10000</v>
      </c>
    </row>
    <row r="93" spans="1:7" ht="45" x14ac:dyDescent="0.25">
      <c r="A93" s="11" t="s">
        <v>76</v>
      </c>
      <c r="B93" s="25">
        <v>850</v>
      </c>
      <c r="C93" s="30" t="s">
        <v>89</v>
      </c>
      <c r="D93" s="30" t="s">
        <v>254</v>
      </c>
      <c r="E93" s="32" t="s">
        <v>138</v>
      </c>
      <c r="F93" s="25"/>
      <c r="G93" s="46">
        <f>G94</f>
        <v>34748.400000000001</v>
      </c>
    </row>
    <row r="94" spans="1:7" x14ac:dyDescent="0.25">
      <c r="A94" s="12" t="s">
        <v>35</v>
      </c>
      <c r="B94" s="25">
        <v>850</v>
      </c>
      <c r="C94" s="35" t="s">
        <v>89</v>
      </c>
      <c r="D94" s="35" t="s">
        <v>254</v>
      </c>
      <c r="E94" s="27"/>
      <c r="F94" s="27">
        <v>500</v>
      </c>
      <c r="G94" s="47">
        <v>34748.400000000001</v>
      </c>
    </row>
    <row r="95" spans="1:7" ht="45" x14ac:dyDescent="0.25">
      <c r="A95" s="18" t="s">
        <v>77</v>
      </c>
      <c r="B95" s="25">
        <v>850</v>
      </c>
      <c r="C95" s="32" t="s">
        <v>89</v>
      </c>
      <c r="D95" s="32" t="s">
        <v>254</v>
      </c>
      <c r="E95" s="32" t="s">
        <v>139</v>
      </c>
      <c r="F95" s="25"/>
      <c r="G95" s="46">
        <f>G96</f>
        <v>32863.4</v>
      </c>
    </row>
    <row r="96" spans="1:7" x14ac:dyDescent="0.25">
      <c r="A96" s="12" t="s">
        <v>35</v>
      </c>
      <c r="B96" s="25">
        <v>850</v>
      </c>
      <c r="C96" s="35" t="s">
        <v>89</v>
      </c>
      <c r="D96" s="35" t="s">
        <v>254</v>
      </c>
      <c r="E96" s="27"/>
      <c r="F96" s="27">
        <v>500</v>
      </c>
      <c r="G96" s="47">
        <v>32863.4</v>
      </c>
    </row>
    <row r="97" spans="1:9" ht="33.75" x14ac:dyDescent="0.25">
      <c r="A97" s="18" t="s">
        <v>78</v>
      </c>
      <c r="B97" s="25">
        <v>850</v>
      </c>
      <c r="C97" s="32" t="s">
        <v>85</v>
      </c>
      <c r="D97" s="32" t="s">
        <v>89</v>
      </c>
      <c r="E97" s="32" t="s">
        <v>140</v>
      </c>
      <c r="F97" s="25"/>
      <c r="G97" s="46">
        <f>G98</f>
        <v>23968.639999999999</v>
      </c>
    </row>
    <row r="98" spans="1:9" x14ac:dyDescent="0.25">
      <c r="A98" s="12" t="s">
        <v>35</v>
      </c>
      <c r="B98" s="25">
        <v>850</v>
      </c>
      <c r="C98" s="35" t="s">
        <v>85</v>
      </c>
      <c r="D98" s="35" t="s">
        <v>89</v>
      </c>
      <c r="E98" s="27"/>
      <c r="F98" s="27">
        <v>500</v>
      </c>
      <c r="G98" s="47">
        <v>23968.639999999999</v>
      </c>
    </row>
    <row r="99" spans="1:9" ht="33.75" x14ac:dyDescent="0.25">
      <c r="A99" s="18" t="s">
        <v>79</v>
      </c>
      <c r="B99" s="25">
        <v>850</v>
      </c>
      <c r="C99" s="32" t="s">
        <v>85</v>
      </c>
      <c r="D99" s="32" t="s">
        <v>89</v>
      </c>
      <c r="E99" s="32" t="s">
        <v>141</v>
      </c>
      <c r="F99" s="25"/>
      <c r="G99" s="46">
        <f>G100</f>
        <v>47123.32</v>
      </c>
    </row>
    <row r="100" spans="1:9" x14ac:dyDescent="0.25">
      <c r="A100" s="12" t="s">
        <v>35</v>
      </c>
      <c r="B100" s="25">
        <v>850</v>
      </c>
      <c r="C100" s="35" t="s">
        <v>85</v>
      </c>
      <c r="D100" s="35" t="s">
        <v>89</v>
      </c>
      <c r="E100" s="27"/>
      <c r="F100" s="27">
        <v>500</v>
      </c>
      <c r="G100" s="47">
        <v>47123.32</v>
      </c>
    </row>
    <row r="101" spans="1:9" ht="67.5" x14ac:dyDescent="0.25">
      <c r="A101" s="16" t="s">
        <v>80</v>
      </c>
      <c r="B101" s="25">
        <v>850</v>
      </c>
      <c r="C101" s="30" t="s">
        <v>87</v>
      </c>
      <c r="D101" s="30" t="s">
        <v>96</v>
      </c>
      <c r="E101" s="32" t="s">
        <v>142</v>
      </c>
      <c r="F101" s="25"/>
      <c r="G101" s="46">
        <f>G102</f>
        <v>6737.08</v>
      </c>
    </row>
    <row r="102" spans="1:9" x14ac:dyDescent="0.25">
      <c r="A102" s="12" t="s">
        <v>35</v>
      </c>
      <c r="B102" s="25">
        <v>850</v>
      </c>
      <c r="C102" s="35" t="s">
        <v>87</v>
      </c>
      <c r="D102" s="35" t="s">
        <v>96</v>
      </c>
      <c r="E102" s="27"/>
      <c r="F102" s="27">
        <v>500</v>
      </c>
      <c r="G102" s="47">
        <v>6737.08</v>
      </c>
    </row>
    <row r="103" spans="1:9" ht="33.75" x14ac:dyDescent="0.25">
      <c r="A103" s="16" t="s">
        <v>81</v>
      </c>
      <c r="B103" s="25">
        <v>850</v>
      </c>
      <c r="C103" s="30" t="s">
        <v>86</v>
      </c>
      <c r="D103" s="30" t="s">
        <v>86</v>
      </c>
      <c r="E103" s="32" t="s">
        <v>143</v>
      </c>
      <c r="F103" s="25"/>
      <c r="G103" s="46">
        <f>G104</f>
        <v>4891.12</v>
      </c>
    </row>
    <row r="104" spans="1:9" x14ac:dyDescent="0.25">
      <c r="A104" s="12" t="s">
        <v>35</v>
      </c>
      <c r="B104" s="25">
        <v>850</v>
      </c>
      <c r="C104" s="35" t="s">
        <v>86</v>
      </c>
      <c r="D104" s="35" t="s">
        <v>86</v>
      </c>
      <c r="E104" s="27"/>
      <c r="F104" s="27">
        <v>500</v>
      </c>
      <c r="G104" s="47">
        <v>4891.12</v>
      </c>
    </row>
    <row r="105" spans="1:9" ht="71.25" customHeight="1" x14ac:dyDescent="0.25">
      <c r="A105" s="16" t="s">
        <v>283</v>
      </c>
      <c r="B105" s="25">
        <v>850</v>
      </c>
      <c r="C105" s="35" t="s">
        <v>91</v>
      </c>
      <c r="D105" s="35" t="s">
        <v>261</v>
      </c>
      <c r="E105" s="25" t="s">
        <v>282</v>
      </c>
      <c r="F105" s="27"/>
      <c r="G105" s="46">
        <f>G106</f>
        <v>26882.28</v>
      </c>
    </row>
    <row r="106" spans="1:9" x14ac:dyDescent="0.25">
      <c r="A106" s="12" t="s">
        <v>35</v>
      </c>
      <c r="B106" s="25">
        <v>850</v>
      </c>
      <c r="C106" s="35" t="s">
        <v>91</v>
      </c>
      <c r="D106" s="35" t="s">
        <v>261</v>
      </c>
      <c r="E106" s="27"/>
      <c r="F106" s="27">
        <v>500</v>
      </c>
      <c r="G106" s="47">
        <v>26882.28</v>
      </c>
    </row>
    <row r="107" spans="1:9" ht="24.75" customHeight="1" x14ac:dyDescent="0.25">
      <c r="A107" s="11" t="s">
        <v>259</v>
      </c>
      <c r="B107" s="25">
        <v>850</v>
      </c>
      <c r="C107" s="30" t="s">
        <v>91</v>
      </c>
      <c r="D107" s="30" t="s">
        <v>97</v>
      </c>
      <c r="E107" s="52" t="s">
        <v>257</v>
      </c>
      <c r="F107" s="27"/>
      <c r="G107" s="46">
        <f>G108</f>
        <v>200000</v>
      </c>
    </row>
    <row r="108" spans="1:9" ht="18.75" customHeight="1" x14ac:dyDescent="0.25">
      <c r="A108" s="19" t="s">
        <v>75</v>
      </c>
      <c r="B108" s="25">
        <v>850</v>
      </c>
      <c r="C108" s="35" t="s">
        <v>91</v>
      </c>
      <c r="D108" s="35" t="s">
        <v>97</v>
      </c>
      <c r="E108" s="52"/>
      <c r="F108" s="27">
        <v>800</v>
      </c>
      <c r="G108" s="47">
        <v>200000</v>
      </c>
    </row>
    <row r="109" spans="1:9" ht="23.25" customHeight="1" x14ac:dyDescent="0.25">
      <c r="A109" s="127" t="s">
        <v>82</v>
      </c>
      <c r="B109" s="129"/>
      <c r="C109" s="129"/>
      <c r="D109" s="129"/>
      <c r="E109" s="130"/>
      <c r="F109" s="131"/>
      <c r="G109" s="132">
        <f>G11+G24+G29+G34+G45+G55+G60+G79+G74</f>
        <v>10322287.27</v>
      </c>
    </row>
    <row r="110" spans="1:9" ht="15.75" x14ac:dyDescent="0.25">
      <c r="I110" s="128"/>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2018-07-13T09:24:35Z</dcterms:modified>
</cp:coreProperties>
</file>