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225" windowWidth="11340" windowHeight="8400" activeTab="4"/>
  </bookViews>
  <sheets>
    <sheet name="дох 17" sheetId="60" r:id="rId1"/>
    <sheet name="по разд 17" sheetId="39" r:id="rId2"/>
    <sheet name="5" sheetId="58" r:id="rId3"/>
    <sheet name="по виду расх 17" sheetId="41" r:id="rId4"/>
    <sheet name="источники" sheetId="52" r:id="rId5"/>
  </sheets>
  <definedNames>
    <definedName name="_xlnm.Print_Titles" localSheetId="3">'по виду расх 17'!$10:$11</definedName>
    <definedName name="_xlnm.Print_Area" localSheetId="3">'по виду расх 17'!$A:$D</definedName>
  </definedNames>
  <calcPr calcId="145621"/>
</workbook>
</file>

<file path=xl/calcChain.xml><?xml version="1.0" encoding="utf-8"?>
<calcChain xmlns="http://schemas.openxmlformats.org/spreadsheetml/2006/main">
  <c r="C13" i="52" l="1"/>
  <c r="C44" i="60" l="1"/>
  <c r="C42" i="60"/>
  <c r="C32" i="60"/>
  <c r="C30" i="60"/>
  <c r="C29" i="60"/>
  <c r="C28" i="60" s="1"/>
  <c r="C24" i="60"/>
  <c r="C22" i="60"/>
  <c r="C21" i="60"/>
  <c r="C16" i="60"/>
  <c r="C15" i="60"/>
  <c r="C13" i="60"/>
  <c r="C12" i="60"/>
  <c r="C46" i="60" l="1"/>
  <c r="D104" i="41" l="1"/>
  <c r="D97" i="41" s="1"/>
  <c r="D26" i="41" l="1"/>
  <c r="D30" i="41"/>
  <c r="D120" i="41"/>
  <c r="D121" i="41"/>
  <c r="D122" i="41"/>
  <c r="D123" i="41"/>
  <c r="D126" i="41"/>
  <c r="D125" i="41" s="1"/>
  <c r="D49" i="41"/>
  <c r="D52" i="41"/>
  <c r="D64" i="41"/>
  <c r="D66" i="41"/>
  <c r="D57" i="41"/>
  <c r="D58" i="41"/>
  <c r="D117" i="41" l="1"/>
  <c r="D118" i="41"/>
  <c r="D115" i="41"/>
  <c r="D116" i="41"/>
  <c r="D50" i="41"/>
  <c r="D159" i="41"/>
  <c r="D141" i="41"/>
  <c r="D98" i="41"/>
  <c r="C26" i="39"/>
  <c r="D129" i="41" l="1"/>
  <c r="D37" i="41"/>
  <c r="D34" i="41" s="1"/>
  <c r="D33" i="41" s="1"/>
  <c r="D132" i="41" l="1"/>
  <c r="D82" i="41" l="1"/>
  <c r="D100" i="41" l="1"/>
  <c r="C13" i="39" l="1"/>
  <c r="C21" i="39"/>
  <c r="D54" i="41" l="1"/>
  <c r="C19" i="39" l="1"/>
  <c r="C29" i="39" l="1"/>
  <c r="D48" i="41" l="1"/>
  <c r="D35" i="41" l="1"/>
  <c r="D157" i="41"/>
  <c r="D155" i="41"/>
  <c r="D95" i="41"/>
  <c r="D94" i="41" s="1"/>
  <c r="D110" i="41"/>
  <c r="D109" i="41" s="1"/>
  <c r="D107" i="41"/>
  <c r="D106" i="41" s="1"/>
  <c r="D102" i="41"/>
  <c r="D73" i="41"/>
  <c r="D78" i="41"/>
  <c r="D75" i="41"/>
  <c r="D68" i="41"/>
  <c r="D60" i="41"/>
  <c r="D56" i="41" s="1"/>
  <c r="D62" i="41" l="1"/>
  <c r="D47" i="41" s="1"/>
  <c r="D63" i="41"/>
  <c r="D72" i="41"/>
  <c r="D45" i="41" l="1"/>
  <c r="D44" i="41" s="1"/>
  <c r="D42" i="41"/>
  <c r="D41" i="41" s="1"/>
  <c r="D40" i="41" l="1"/>
  <c r="C38" i="39"/>
  <c r="D147" i="41" l="1"/>
  <c r="D32" i="41" l="1"/>
  <c r="D137" i="41" l="1"/>
  <c r="D128" i="41" s="1"/>
  <c r="D145" i="41" l="1"/>
  <c r="D153" i="41" l="1"/>
  <c r="D151" i="41"/>
  <c r="D149" i="41"/>
  <c r="D143" i="41"/>
  <c r="D135" i="41"/>
  <c r="D113" i="41"/>
  <c r="D112" i="41" s="1"/>
  <c r="D93" i="41" s="1"/>
  <c r="D90" i="41"/>
  <c r="D89" i="41" s="1"/>
  <c r="D87" i="41"/>
  <c r="D86" i="41" l="1"/>
  <c r="D85" i="41"/>
  <c r="D84" i="41" s="1"/>
  <c r="D92" i="41"/>
  <c r="D80" i="41"/>
  <c r="D77" i="41" s="1"/>
  <c r="D71" i="41" s="1"/>
  <c r="D28" i="41"/>
  <c r="D23" i="41"/>
  <c r="D19" i="41"/>
  <c r="D70" i="41" l="1"/>
  <c r="D21" i="41"/>
  <c r="D22" i="41"/>
  <c r="D17" i="41"/>
  <c r="D18" i="41"/>
  <c r="D25" i="41"/>
  <c r="D27" i="41"/>
  <c r="D39" i="41"/>
  <c r="C32" i="39"/>
  <c r="D15" i="41"/>
  <c r="D14" i="41" s="1"/>
  <c r="C41" i="39" l="1"/>
  <c r="D161" i="41"/>
  <c r="D13" i="41"/>
  <c r="D12" i="41" l="1"/>
  <c r="C34" i="39"/>
  <c r="C43" i="39" s="1"/>
  <c r="C10" i="58" l="1"/>
  <c r="C11" i="58" s="1"/>
  <c r="C14" i="52"/>
  <c r="C12" i="52" s="1"/>
  <c r="C15" i="52" s="1"/>
</calcChain>
</file>

<file path=xl/sharedStrings.xml><?xml version="1.0" encoding="utf-8"?>
<sst xmlns="http://schemas.openxmlformats.org/spreadsheetml/2006/main" count="449" uniqueCount="366">
  <si>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</si>
  <si>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</si>
  <si>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</si>
  <si>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</si>
  <si>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</si>
  <si>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</si>
  <si>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</si>
  <si>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</si>
  <si>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</si>
  <si>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</si>
  <si>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</si>
  <si>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</si>
  <si>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0102</t>
  </si>
  <si>
    <t>к Решению Муниципального Совета</t>
  </si>
  <si>
    <t>0300</t>
  </si>
  <si>
    <t>Национальная безопасность и правоохранительная деятельность</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</si>
  <si>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</si>
  <si>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</si>
  <si>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</si>
  <si>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</si>
  <si>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</si>
  <si>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</si>
  <si>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</si>
  <si>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</si>
  <si>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</si>
  <si>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</si>
  <si>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Функционирование высшего должностного лица субъекта Российской Федерации и муниципального образования</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</si>
  <si>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</si>
  <si>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</si>
  <si>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</si>
  <si>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</si>
  <si>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</si>
  <si>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</si>
  <si>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</si>
  <si>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</si>
  <si>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</si>
  <si>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</si>
  <si>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</si>
  <si>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</si>
  <si>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</si>
  <si>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</si>
  <si>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</si>
  <si>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</si>
  <si>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</si>
  <si>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</si>
  <si>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</si>
  <si>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</si>
  <si>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</si>
  <si>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</si>
  <si>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0106</t>
  </si>
  <si>
    <t>Обеспечение деятельности финансовых, налоговых и таможенных органов и органов финансового (финансово-бюджетного) надзора</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</si>
  <si>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</si>
  <si>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</si>
  <si>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</si>
  <si>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</si>
  <si>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</si>
  <si>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</si>
  <si>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</si>
  <si>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</si>
  <si>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</si>
  <si>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</si>
  <si>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</si>
  <si>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</si>
  <si>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</si>
  <si>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</si>
  <si>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</si>
  <si>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</si>
  <si>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</si>
  <si>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</si>
  <si>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</si>
  <si>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</si>
  <si>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</si>
  <si>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</si>
  <si>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</si>
  <si>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</si>
  <si>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</si>
  <si>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</si>
  <si>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</si>
  <si>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</si>
  <si>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областного бюджета</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</si>
  <si>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</si>
  <si>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</si>
  <si>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</si>
  <si>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</si>
  <si>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</si>
  <si>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</si>
  <si>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</si>
  <si>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</si>
  <si>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</si>
  <si>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</si>
  <si>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</si>
  <si>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</si>
  <si>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</si>
  <si>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</si>
  <si>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</si>
  <si>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</si>
  <si>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</si>
  <si>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</si>
  <si>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</si>
  <si>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</si>
  <si>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</si>
  <si>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</si>
  <si>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</si>
  <si>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</si>
  <si>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</si>
  <si>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</si>
  <si>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</si>
  <si>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</si>
  <si>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</si>
  <si>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</si>
  <si>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Администрация Борисоглебского сельского поселения</t>
  </si>
  <si>
    <t>Наименование главного распорядителя                       бюджетных средств</t>
  </si>
  <si>
    <t>Код ГРБС</t>
  </si>
  <si>
    <t>третьего созыва</t>
  </si>
  <si>
    <t xml:space="preserve"> </t>
  </si>
  <si>
    <t>План (руб.) 2017 г.</t>
  </si>
  <si>
    <t>2017 год                        (руб.)</t>
  </si>
  <si>
    <t>2017 год (руб.)</t>
  </si>
  <si>
    <t xml:space="preserve">от                г. №  </t>
  </si>
  <si>
    <t xml:space="preserve">от                       г. №  </t>
  </si>
  <si>
    <t xml:space="preserve">от                        г. № </t>
  </si>
  <si>
    <t>200</t>
  </si>
  <si>
    <t xml:space="preserve">от                       г. № </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</si>
  <si>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</si>
  <si>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</si>
  <si>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</si>
  <si>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</si>
  <si>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</si>
  <si>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</si>
  <si>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</si>
  <si>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</si>
  <si>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</si>
  <si>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</si>
  <si>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</si>
  <si>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</si>
  <si>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</si>
  <si>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</si>
  <si>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</si>
  <si>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</si>
  <si>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</si>
  <si>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</si>
  <si>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</si>
  <si>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</si>
  <si>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</si>
  <si>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</si>
  <si>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</si>
  <si>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</si>
  <si>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</si>
  <si>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</si>
  <si>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</si>
  <si>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</si>
  <si>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</si>
  <si>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</si>
  <si>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</si>
  <si>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</si>
  <si>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Осуществление мероприятий в рамках программы поддержки граждн, проживающих на территории Борисоглебского сельского поселения, в сфере ипотечного жилищного кредитования за счет средств бюджета поселения</t>
  </si>
  <si>
    <t>Социальное обеспечение и иные выплаты населению</t>
  </si>
  <si>
    <t>300</t>
  </si>
  <si>
    <t xml:space="preserve">05.2.01.S1230 </t>
  </si>
  <si>
    <t>05.2.01.00000</t>
  </si>
  <si>
    <t>Капитальные вложения в объекты государственной (муниципальной) собственности</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</si>
  <si>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</si>
  <si>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</si>
  <si>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</si>
  <si>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Социальные выплаты молодым семьям проживающих на территории Борисоглебского сельского поселения, в приобретении (строительстве) жилья</t>
  </si>
  <si>
    <t>06.0.00.00000</t>
  </si>
  <si>
    <t>06.1.00.00000</t>
  </si>
  <si>
    <t>Обеспечение мер по сохранности автомобильных дорог общего пользования Борисоглебского сельского поселения, а также мостовых и иных конструкций на них</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</si>
  <si>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</si>
  <si>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</si>
  <si>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06.1.01.20290</t>
  </si>
  <si>
    <t>Капитальный ремонт и ремонт автомобильных дорог общего пользования и искусственных сооружений, находящихся в неудовлетворительном состоянии</t>
  </si>
  <si>
    <t>06.1.02.00000</t>
  </si>
  <si>
    <t>Ремонт и содержание автомобильных дорог Борисоглебского сельского поселения за счет средств  бюджета поселения</t>
  </si>
  <si>
    <t>06.1.02.72440</t>
  </si>
  <si>
    <t>06.1.02.S2440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</si>
  <si>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</si>
  <si>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</si>
  <si>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</si>
  <si>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</si>
  <si>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</si>
  <si>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</si>
  <si>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</si>
  <si>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</si>
  <si>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</si>
  <si>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</si>
  <si>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</si>
  <si>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</si>
  <si>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</si>
  <si>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</si>
  <si>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</si>
  <si>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Содержание, текущий ремонт объектов благоустройства</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</si>
  <si>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</si>
  <si>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</si>
  <si>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</si>
  <si>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</si>
  <si>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</si>
  <si>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</si>
  <si>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</si>
  <si>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</si>
  <si>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</si>
  <si>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</si>
  <si>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</si>
  <si>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</si>
  <si>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</si>
  <si>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</si>
  <si>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</si>
  <si>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</si>
  <si>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</si>
  <si>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Доплата к пенсии лицам, замещавшим муниципальные должности и должности муниципальной службы</t>
  </si>
  <si>
    <t>20.0.00.85170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</si>
  <si>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</si>
  <si>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</si>
  <si>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</si>
  <si>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</si>
  <si>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05.1.01.00000</t>
  </si>
  <si>
    <t>400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</si>
  <si>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</si>
  <si>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Осуществление мероприятий в рамках программы  "Обеспечение доступным и комфортным жильем населения Борисоглебского сельского поселения"</t>
  </si>
  <si>
    <t>05.1.01.S9602</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</si>
  <si>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</si>
  <si>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</si>
  <si>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</si>
  <si>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</si>
  <si>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</si>
  <si>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</si>
  <si>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</si>
  <si>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</si>
  <si>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Капитальный ремонт автомобильных дорог Борисоглебского сельского поселения за счет средств  бюджета поселения</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</si>
  <si>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</si>
  <si>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</si>
  <si>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</si>
  <si>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 xml:space="preserve">Расходы бюджета Борисоглебского сельского поселения на 2017 год </t>
  </si>
  <si>
    <t>0200</t>
  </si>
  <si>
    <t>0203</t>
  </si>
  <si>
    <t>Национальная оборона</t>
  </si>
  <si>
    <t>Мобилизационная и вневойсковая подготовка</t>
  </si>
  <si>
    <t>Ведомственная структура расходов бюджета Борисоглебского сельского поселения                                         на 2017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</si>
  <si>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2017 год</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</si>
  <si>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</si>
  <si>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</si>
  <si>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</si>
  <si>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Борисоглебского сельского поселения на 2017 год </t>
  </si>
  <si>
    <t>0111</t>
  </si>
  <si>
    <t>Резервные фонды</t>
  </si>
  <si>
    <t>05.4.01.L0200</t>
  </si>
  <si>
    <t xml:space="preserve">Благоустройство населенных пунктов за счет средств  бюджета поселения </t>
  </si>
  <si>
    <t>09.1.02.S4770</t>
  </si>
  <si>
    <t>Осуществление мероприятий по  капитальному ремонту, ремонту  и содержанию мостовых сооружений муниципальной собственности, обеспечивающих транзитный проезд по автомобильным дорогам регионального, межмуниципального, федерального значения, за счет средств областного бюджета</t>
  </si>
  <si>
    <t xml:space="preserve">06.1.02.75210 </t>
  </si>
  <si>
    <t>Расходы по оценке муниципального имущества</t>
  </si>
  <si>
    <t>03.3.01.65450</t>
  </si>
  <si>
    <t>0412</t>
  </si>
  <si>
    <t>Другие вопросы в области национальной экономики</t>
  </si>
  <si>
    <t>09.1.02.74770</t>
  </si>
  <si>
    <t>Мероприятия по благоустройству населенных пунктов Борисоглебского сельского поселения за счет средств областного бюджета</t>
  </si>
  <si>
    <t>20.0.00.85050</t>
  </si>
  <si>
    <t>Мероприятия по управлению, распоряжению имуществом, находящимся в муниципальной собственности</t>
  </si>
  <si>
    <t>20.0.0085180</t>
  </si>
  <si>
    <t>Мероприятия по осуществлению муниципального земельного контроля на территории Борисоглебского сельского поселения</t>
  </si>
  <si>
    <t>05.1.01.09502</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</si>
  <si>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</si>
  <si>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12.0.00.0000</t>
  </si>
  <si>
    <t>12.1.00.0000</t>
  </si>
  <si>
    <t>12.1.01.0000</t>
  </si>
  <si>
    <t>12.1.01.65460</t>
  </si>
  <si>
    <t xml:space="preserve">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 </t>
  </si>
  <si>
    <t>Муниципальная программа «Развитие бытового обслуживания населения на территории Борисоглебского сельского поселения»</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</si>
  <si>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</si>
  <si>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</si>
  <si>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05.2.01.71230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</si>
  <si>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</si>
  <si>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05.4.01.R0200</t>
  </si>
  <si>
    <t>Поддержка молодых семей, проживающих на территории Борисоглебского сельского поселения, в приобретении (строительстве) жилья за счет средств областного бюджета</t>
  </si>
  <si>
    <t>05.4.01.50200</t>
  </si>
  <si>
    <t>Поддержка молодых семей, проживающих на территории Борисоглебского сельского поселения в приобретении (строительстве) жилья за счет средств федерального бюджета</t>
  </si>
  <si>
    <t>05.1.01.09602</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</si>
  <si>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</si>
  <si>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r>
      <t>Муниципальная программа «</t>
    </r>
    <r>
      <rPr>
        <b/>
        <sz val="11"/>
        <color rgb="FF000000"/>
        <rFont val="Arial Narrow"/>
        <family val="2"/>
        <charset val="204"/>
      </rPr>
      <t>Формирование современной городской среды Борисоглебского сельского поселения»</t>
    </r>
  </si>
  <si>
    <t>13.1.00.0000</t>
  </si>
  <si>
    <t xml:space="preserve">Муниципальная целевая программа «Формирование современной городской среды на территории  Борисоглебского сельского поселения» на 2017 год
</t>
  </si>
  <si>
    <t>Повышение уровня благоустройства наиболее посещаемых общественных мест Борисоглебского сельского поселения</t>
  </si>
  <si>
    <t>Реализация мероприятий по формированию современной городской среды</t>
  </si>
  <si>
    <t>Повышение уровня благоустройства дворовых территорий Борисоглебского сельского поселения</t>
  </si>
  <si>
    <t>13.1.01.0000</t>
  </si>
  <si>
    <t>13.1.01.L5550</t>
  </si>
  <si>
    <t>13.1.02.L5550</t>
  </si>
  <si>
    <t>13.1.02.00000</t>
  </si>
  <si>
    <t>02.1.04.71970</t>
  </si>
  <si>
    <t xml:space="preserve">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t>
  </si>
  <si>
    <t>Благоустройство населенных пунктов за счяет средств бюджета поселения</t>
  </si>
  <si>
    <t>09.1.02.65470</t>
  </si>
  <si>
    <t xml:space="preserve">от                        г. №  </t>
  </si>
  <si>
    <t xml:space="preserve">   Прогнозируемые доходы бюджета Борисоглебского сельского поселения</t>
  </si>
  <si>
    <t xml:space="preserve">на 2017 г. в соответствии с классификацией доходов бюджетов </t>
  </si>
  <si>
    <t>Код бюджетной классификации РФ</t>
  </si>
  <si>
    <t>Наименование дохода</t>
  </si>
  <si>
    <t>2017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</si>
  <si>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</si>
  <si>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</si>
  <si>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</si>
  <si>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</si>
  <si>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</si>
  <si>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</si>
  <si>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</si>
  <si>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</si>
  <si>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</si>
  <si>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</si>
  <si>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100 103 02230 01 0000 110</t>
  </si>
  <si>
    <t>Доходы от уплаты акцизов на дизельное топливо, подлежащие распределению в консолидированные бюджеты субъектов Российской Федерации</t>
  </si>
  <si>
    <t>100 103 02240 01 0000 110</t>
  </si>
  <si>
    <t>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Российской Федерации</t>
  </si>
  <si>
    <t>100 103 02250 01 0000 110</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</si>
  <si>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Российской Федерации</t>
  </si>
  <si>
    <t>100 103 02260 01 0000 110</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</si>
  <si>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Российской Федерации</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</si>
  <si>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</si>
  <si>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</si>
  <si>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</si>
  <si>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</si>
  <si>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</si>
  <si>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лиц,взимаемый по ставкам, применяемым к объектам налогообложения, расположенным в границах поселений</t>
  </si>
  <si>
    <t>182 106 06000 00 0000 110</t>
  </si>
  <si>
    <t>Земельный налог</t>
  </si>
  <si>
    <t>182 106 06033 10 0000 110</t>
  </si>
  <si>
    <t>Земельный налог, взимаемый по ставкам, установленным в соответствии с п.1 п.1 ст.394 Налогового кодекса Российской Федерации и применяемым к объектам налогообложения, расположенным в границах поселений</t>
  </si>
  <si>
    <t>182 106 06043 10 0000 110</t>
  </si>
  <si>
    <t>Земельный налог, взимаемый по ставкам, установленным в соответствии с п.2 п.1 ст.394 Налогового кодекса Российской Федерации и применяемым к объектам налогообложения, расположенным в границах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</si>
  <si>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</si>
  <si>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</si>
  <si>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</si>
  <si>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</si>
  <si>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000 202 01000 00 0000 151</t>
  </si>
  <si>
    <t>Дотации бюджетам субъектов Российской Федерации и муниципальных образований</t>
  </si>
  <si>
    <t>802 20215001 10 0000 151</t>
  </si>
  <si>
    <t>Дотации бюджетам поселений на выравнивание бюджетной обеспеченности</t>
  </si>
  <si>
    <t>000 202 20000 00 0000 151</t>
  </si>
  <si>
    <t>Субсидии бюджетам бюджетной системы Российской Федерации  (межбюджетные субсидии)</t>
  </si>
  <si>
    <t>850 202 20041 10 0000 151</t>
  </si>
  <si>
    <t>Субсидия бюджетам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</si>
  <si>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850 202 20051 10 0000 151</t>
  </si>
  <si>
    <t>Субсидии бюджетам сельских поселений на реализацию федеральных целевых программ</t>
  </si>
  <si>
    <t>850 202 20077 10 0000 151</t>
  </si>
  <si>
    <t>Субсидии бюджетам сельских поселений на софинансирование капитальных вложений в объекты муниципальной собственности</t>
  </si>
  <si>
    <t>850 202 20302 10 0000 151</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</si>
  <si>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</si>
  <si>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850 202 25555 10 0000 151</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</si>
  <si>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</si>
  <si>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850 202 29999 10 2005 151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</si>
  <si>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</si>
  <si>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850 202 29999 10 2013 151</t>
  </si>
  <si>
    <t>Прочие субсидии бюджетам сельских поселений (Субсидия на развитие сети плоскостных спортивных сооружений в муниципальных образованиях области)</t>
  </si>
  <si>
    <t>850 202 29999 10 2024 151</t>
  </si>
  <si>
    <t>Прочие субсидии бюджетам сельских поселений(Субсидия на благоустройство населенных пунктов Ярославской области)</t>
  </si>
  <si>
    <t>850 202 29999 10 2027 151</t>
  </si>
  <si>
    <t>Прочие субсидии бюджетам сельских поселений (Субсидия на поддержку молодых семей Ярославской области в приобретении (строительстве) жилья)</t>
  </si>
  <si>
    <t>850 202 35000 10 0000 151</t>
  </si>
  <si>
    <t>Субвенции бюджетам субъектов Российской Федерации и муниципальных образований</t>
  </si>
  <si>
    <t>850 202 35118 10 0000 151</t>
  </si>
  <si>
    <t>Субвенции бюджетам поселений на осуществление первичного воинского учета на территориях, где отсутствуют военные комиссариаты</t>
  </si>
  <si>
    <t>000 202 40000 00 0000 151</t>
  </si>
  <si>
    <t>Иные межбюджетные трансферты</t>
  </si>
  <si>
    <t>850 202 40014 10 0000 151</t>
  </si>
  <si>
    <t>Межбюджетные трансферты,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</si>
  <si>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</si>
  <si>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Приложение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</si>
</sst>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b/>
      <sz val="11"/>
      <color rgb="FF000000"/>
      <name val="Arial Narrow"/>
      <family val="2"/>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204">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2" fillId="0" borderId="0" xfId="0" applyFont="1" applyFill="1" applyAlignment="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3" fillId="0" borderId="0" xfId="0" applyFont="1" applyFill="1"/>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49" fontId="2" fillId="2" borderId="4" xfId="0" applyNumberFormat="1" applyFont="1" applyFill="1" applyBorder="1" applyAlignment="1">
      <alignment horizontal="righ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0" fontId="2" fillId="0" borderId="0" xfId="0" applyFont="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7" fillId="3" borderId="3"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49" fontId="7" fillId="3" borderId="3" xfId="0" applyNumberFormat="1" applyFont="1" applyFill="1" applyBorder="1" applyAlignment="1">
      <alignment vertical="top"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0" fontId="9" fillId="2" borderId="1" xfId="0" applyFont="1" applyFill="1" applyBorder="1" applyAlignment="1">
      <alignment horizontal="left" vertical="center" wrapText="1"/>
    </xf>
    <xf numFmtId="0" fontId="9" fillId="0" borderId="9" xfId="0" applyFont="1" applyBorder="1" applyAlignment="1">
      <alignment wrapText="1"/>
    </xf>
    <xf numFmtId="0" fontId="3" fillId="0" borderId="0" xfId="0" applyFont="1"/>
    <xf numFmtId="0" fontId="3" fillId="0" borderId="0" xfId="0" applyFont="1" applyAlignment="1">
      <alignment horizontal="left"/>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49" fontId="7" fillId="3" borderId="10" xfId="0" applyNumberFormat="1" applyFont="1" applyFill="1" applyBorder="1" applyAlignment="1">
      <alignment vertical="top" wrapText="1"/>
    </xf>
    <xf numFmtId="49" fontId="8" fillId="2" borderId="11" xfId="0" applyNumberFormat="1" applyFont="1" applyFill="1" applyBorder="1" applyAlignment="1">
      <alignment horizontal="right" vertical="center" wrapText="1"/>
    </xf>
    <xf numFmtId="0" fontId="7" fillId="4" borderId="1" xfId="0" applyFont="1" applyFill="1" applyBorder="1" applyAlignment="1">
      <alignment vertical="center" wrapText="1"/>
    </xf>
    <xf numFmtId="0" fontId="3" fillId="4" borderId="0" xfId="0" applyFont="1" applyFill="1" applyAlignment="1">
      <alignment wrapText="1"/>
    </xf>
    <xf numFmtId="2" fontId="3" fillId="4" borderId="1" xfId="0" applyNumberFormat="1" applyFont="1" applyFill="1" applyBorder="1" applyAlignment="1">
      <alignment horizontal="right" vertical="center" wrapText="1"/>
    </xf>
    <xf numFmtId="0" fontId="4" fillId="3" borderId="3" xfId="0" applyFont="1" applyFill="1" applyBorder="1" applyAlignment="1">
      <alignment horizontal="left" vertical="top" wrapText="1"/>
    </xf>
    <xf numFmtId="0" fontId="3" fillId="4" borderId="12" xfId="0" applyFont="1" applyFill="1" applyBorder="1" applyAlignment="1">
      <alignment vertical="center" wrapText="1"/>
    </xf>
    <xf numFmtId="0" fontId="5" fillId="4" borderId="1" xfId="0" applyFont="1" applyFill="1" applyBorder="1" applyAlignment="1">
      <alignment vertical="center" wrapText="1"/>
    </xf>
    <xf numFmtId="0" fontId="2" fillId="0" borderId="0" xfId="0" applyFont="1" applyAlignment="1">
      <alignment horizontal="right"/>
    </xf>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0" xfId="0" applyFont="1" applyAlignment="1">
      <alignment horizontal="center" wrapText="1"/>
    </xf>
    <xf numFmtId="0" fontId="3" fillId="0" borderId="1" xfId="0" applyFont="1" applyBorder="1" applyAlignment="1"/>
    <xf numFmtId="0" fontId="2" fillId="0" borderId="0" xfId="0" applyFont="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14" fontId="2" fillId="0" borderId="0" xfId="0" applyNumberFormat="1"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center"/>
    </xf>
    <xf numFmtId="0" fontId="3" fillId="5" borderId="1" xfId="0" applyFont="1" applyFill="1" applyBorder="1" applyAlignment="1">
      <alignment vertical="center"/>
    </xf>
    <xf numFmtId="0" fontId="3" fillId="5" borderId="1" xfId="0" applyFont="1" applyFill="1" applyBorder="1"/>
    <xf numFmtId="2" fontId="3" fillId="5" borderId="1" xfId="0" applyNumberFormat="1" applyFont="1" applyFill="1" applyBorder="1" applyAlignment="1">
      <alignment horizontal="right"/>
    </xf>
    <xf numFmtId="0" fontId="3" fillId="2" borderId="0" xfId="0" applyFont="1" applyFill="1" applyBorder="1"/>
    <xf numFmtId="0" fontId="3" fillId="0" borderId="1" xfId="0" applyFont="1" applyBorder="1" applyAlignment="1">
      <alignment vertical="center"/>
    </xf>
    <xf numFmtId="2" fontId="3" fillId="0" borderId="1" xfId="0" applyNumberFormat="1" applyFont="1" applyBorder="1" applyAlignment="1">
      <alignment horizontal="right"/>
    </xf>
    <xf numFmtId="0" fontId="3" fillId="0" borderId="0" xfId="0" applyFont="1" applyBorder="1"/>
    <xf numFmtId="2" fontId="2" fillId="0" borderId="1" xfId="0" applyNumberFormat="1" applyFont="1" applyBorder="1" applyAlignment="1">
      <alignment horizontal="right"/>
    </xf>
    <xf numFmtId="0" fontId="3" fillId="0" borderId="1" xfId="0" applyFont="1" applyBorder="1" applyAlignment="1">
      <alignment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3" fontId="2" fillId="0" borderId="1" xfId="0" applyNumberFormat="1" applyFont="1" applyBorder="1" applyAlignment="1">
      <alignment vertical="center"/>
    </xf>
    <xf numFmtId="0" fontId="3" fillId="5" borderId="1" xfId="0" applyFont="1" applyFill="1" applyBorder="1" applyAlignment="1">
      <alignment wrapText="1"/>
    </xf>
    <xf numFmtId="0" fontId="3" fillId="0" borderId="1" xfId="0" applyFont="1" applyBorder="1" applyAlignment="1">
      <alignment vertical="center" wrapText="1"/>
    </xf>
    <xf numFmtId="0" fontId="3" fillId="0" borderId="2" xfId="0" applyFont="1" applyBorder="1" applyAlignment="1">
      <alignment vertical="center"/>
    </xf>
    <xf numFmtId="0" fontId="0" fillId="0" borderId="0" xfId="0" applyAlignment="1">
      <alignment horizontal="left" vertical="center" wrapText="1"/>
    </xf>
    <xf numFmtId="0" fontId="2" fillId="3" borderId="1" xfId="0" applyFont="1" applyFill="1" applyBorder="1" applyAlignment="1">
      <alignment vertical="center"/>
    </xf>
    <xf numFmtId="2" fontId="2" fillId="3" borderId="1" xfId="0" applyNumberFormat="1" applyFont="1" applyFill="1" applyBorder="1" applyAlignment="1">
      <alignment horizontal="right"/>
    </xf>
    <xf numFmtId="0" fontId="2" fillId="0" borderId="2" xfId="0" applyFont="1" applyBorder="1" applyAlignment="1">
      <alignment vertical="center"/>
    </xf>
    <xf numFmtId="2" fontId="2" fillId="0" borderId="1" xfId="0" applyNumberFormat="1" applyFont="1" applyFill="1" applyBorder="1" applyAlignment="1">
      <alignment horizontal="right"/>
    </xf>
    <xf numFmtId="0" fontId="3" fillId="0" borderId="2" xfId="0" applyFont="1" applyBorder="1" applyAlignment="1">
      <alignment horizontal="center"/>
    </xf>
    <xf numFmtId="0" fontId="3" fillId="0" borderId="7" xfId="0" applyFont="1" applyBorder="1" applyAlignment="1">
      <alignment horizontal="center"/>
    </xf>
    <xf numFmtId="164" fontId="3" fillId="0" borderId="0" xfId="0" applyNumberFormat="1" applyFont="1" applyBorder="1"/>
  </cellXfs>
  <cellStyles count="3">
    <cellStyle name="Обычный" xfId="0" builtinId="0"/>
    <cellStyle name="Обычный 2" xfId="1"/>
    <cellStyle name="Обычный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opLeftCell="A38" zoomScaleNormal="100" workbookViewId="0">
      <selection sqref="A1:C46"/>
    </sheetView>
  </sheetViews>
  <sheetFormatPr defaultRowHeight="16.5" x14ac:dyDescent="0.3"/>
  <cols>
    <col min="1" max="1" width="26.42578125" style="2" customWidth="1"/>
    <col min="2" max="2" width="55.85546875" style="2" customWidth="1"/>
    <col min="3" max="3" width="13.42578125" style="2" customWidth="1"/>
    <col min="4" max="4" width="10.42578125" style="2" customWidth="1"/>
    <col min="5" max="5" width="10" style="2" customWidth="1"/>
    <col min="6" max="6" width="31.28515625" style="179" customWidth="1"/>
    <col min="7" max="7" width="38.5703125" style="2" customWidth="1"/>
    <col min="8" max="16384" width="9.140625" style="2"/>
  </cols>
  <sheetData>
    <row r="1" spans="1:7" x14ac:dyDescent="0.3">
      <c r="A1" s="2" t="s">
        <v>114</v>
      </c>
      <c r="B1" s="163" t="s">
        <v>16</v>
      </c>
      <c r="C1" s="163"/>
      <c r="E1" s="178"/>
    </row>
    <row r="2" spans="1:7" x14ac:dyDescent="0.3">
      <c r="B2" s="163" t="s">
        <v>13</v>
      </c>
      <c r="C2" s="163"/>
      <c r="E2" s="180"/>
    </row>
    <row r="3" spans="1:7" x14ac:dyDescent="0.3">
      <c r="B3" s="163" t="s">
        <v>17</v>
      </c>
      <c r="C3" s="163"/>
    </row>
    <row r="4" spans="1:7" x14ac:dyDescent="0.3">
      <c r="A4" s="148" t="s">
        <v>114</v>
      </c>
      <c r="B4" s="163" t="s">
        <v>113</v>
      </c>
      <c r="C4" s="163"/>
    </row>
    <row r="5" spans="1:7" x14ac:dyDescent="0.3">
      <c r="B5" s="163" t="s">
        <v>292</v>
      </c>
      <c r="C5" s="163"/>
    </row>
    <row r="6" spans="1:7" x14ac:dyDescent="0.3">
      <c r="B6" s="161"/>
      <c r="C6" s="161"/>
    </row>
    <row r="7" spans="1:7" x14ac:dyDescent="0.3">
      <c r="A7" s="164" t="s">
        <v>293</v>
      </c>
      <c r="B7" s="164"/>
      <c r="C7" s="164"/>
    </row>
    <row r="8" spans="1:7" x14ac:dyDescent="0.3">
      <c r="A8" s="164" t="s">
        <v>294</v>
      </c>
      <c r="B8" s="164"/>
      <c r="C8" s="164"/>
    </row>
    <row r="9" spans="1:7" x14ac:dyDescent="0.3">
      <c r="A9" s="164" t="s">
        <v>0</v>
      </c>
      <c r="B9" s="164"/>
      <c r="C9" s="164"/>
    </row>
    <row r="11" spans="1:7" ht="33" x14ac:dyDescent="0.3">
      <c r="A11" s="4" t="s">
        <v>295</v>
      </c>
      <c r="B11" s="152" t="s">
        <v>296</v>
      </c>
      <c r="C11" s="4" t="s">
        <v>297</v>
      </c>
      <c r="D11" s="6"/>
      <c r="E11" s="6"/>
    </row>
    <row r="12" spans="1:7" ht="18" customHeight="1" x14ac:dyDescent="0.3">
      <c r="A12" s="181" t="s">
        <v>298</v>
      </c>
      <c r="B12" s="182" t="s">
        <v>299</v>
      </c>
      <c r="C12" s="183">
        <f>C13+C15+C21</f>
        <v>7985000</v>
      </c>
      <c r="D12" s="184"/>
      <c r="E12" s="184"/>
    </row>
    <row r="13" spans="1:7" x14ac:dyDescent="0.3">
      <c r="A13" s="185" t="s">
        <v>300</v>
      </c>
      <c r="B13" s="7" t="s">
        <v>301</v>
      </c>
      <c r="C13" s="186">
        <f>C14</f>
        <v>1203000</v>
      </c>
      <c r="D13" s="187"/>
      <c r="E13" s="187"/>
    </row>
    <row r="14" spans="1:7" x14ac:dyDescent="0.3">
      <c r="A14" s="9" t="s">
        <v>302</v>
      </c>
      <c r="B14" s="10" t="s">
        <v>303</v>
      </c>
      <c r="C14" s="188">
        <v>1203000</v>
      </c>
      <c r="D14" s="8"/>
      <c r="E14" s="8"/>
    </row>
    <row r="15" spans="1:7" ht="34.5" customHeight="1" x14ac:dyDescent="0.3">
      <c r="A15" s="185" t="s">
        <v>304</v>
      </c>
      <c r="B15" s="189" t="s">
        <v>305</v>
      </c>
      <c r="C15" s="186">
        <f>C16</f>
        <v>2035000</v>
      </c>
      <c r="D15" s="8"/>
      <c r="E15" s="8"/>
      <c r="F15" s="190"/>
      <c r="G15" s="190"/>
    </row>
    <row r="16" spans="1:7" ht="36" customHeight="1" x14ac:dyDescent="0.3">
      <c r="A16" s="9" t="s">
        <v>306</v>
      </c>
      <c r="B16" s="14" t="s">
        <v>307</v>
      </c>
      <c r="C16" s="188">
        <f>SUM(C17:C20)</f>
        <v>2035000</v>
      </c>
      <c r="D16" s="8"/>
      <c r="E16" s="8"/>
      <c r="F16" s="191"/>
      <c r="G16" s="191"/>
    </row>
    <row r="17" spans="1:7" ht="50.25" customHeight="1" x14ac:dyDescent="0.3">
      <c r="A17" s="9" t="s">
        <v>308</v>
      </c>
      <c r="B17" s="14" t="s">
        <v>309</v>
      </c>
      <c r="C17" s="188">
        <v>695000</v>
      </c>
      <c r="D17" s="8"/>
      <c r="E17" s="8"/>
      <c r="F17" s="191"/>
      <c r="G17" s="191"/>
    </row>
    <row r="18" spans="1:7" ht="68.25" customHeight="1" x14ac:dyDescent="0.3">
      <c r="A18" s="9" t="s">
        <v>310</v>
      </c>
      <c r="B18" s="14" t="s">
        <v>311</v>
      </c>
      <c r="C18" s="188">
        <v>7000</v>
      </c>
      <c r="D18" s="8"/>
      <c r="E18" s="8"/>
      <c r="F18" s="191"/>
      <c r="G18" s="191"/>
    </row>
    <row r="19" spans="1:7" ht="63.75" customHeight="1" x14ac:dyDescent="0.3">
      <c r="A19" s="9" t="s">
        <v>312</v>
      </c>
      <c r="B19" s="14" t="s">
        <v>313</v>
      </c>
      <c r="C19" s="188">
        <v>1332000</v>
      </c>
      <c r="D19" s="8"/>
      <c r="E19" s="8"/>
      <c r="F19" s="191"/>
      <c r="G19" s="191"/>
    </row>
    <row r="20" spans="1:7" ht="67.5" customHeight="1" x14ac:dyDescent="0.3">
      <c r="A20" s="9" t="s">
        <v>314</v>
      </c>
      <c r="B20" s="14" t="s">
        <v>315</v>
      </c>
      <c r="C20" s="188">
        <v>1000</v>
      </c>
      <c r="D20" s="8"/>
      <c r="E20" s="8"/>
      <c r="F20" s="191"/>
      <c r="G20" s="191"/>
    </row>
    <row r="21" spans="1:7" ht="18.75" customHeight="1" x14ac:dyDescent="0.3">
      <c r="A21" s="185" t="s">
        <v>316</v>
      </c>
      <c r="B21" s="7" t="s">
        <v>317</v>
      </c>
      <c r="C21" s="186">
        <f>C22+C24</f>
        <v>4747000</v>
      </c>
      <c r="D21" s="187"/>
      <c r="E21" s="187"/>
    </row>
    <row r="22" spans="1:7" ht="20.25" customHeight="1" x14ac:dyDescent="0.3">
      <c r="A22" s="192" t="s">
        <v>318</v>
      </c>
      <c r="B22" s="10" t="s">
        <v>319</v>
      </c>
      <c r="C22" s="188">
        <f>C23</f>
        <v>479000</v>
      </c>
      <c r="D22" s="8"/>
      <c r="E22" s="8"/>
    </row>
    <row r="23" spans="1:7" ht="54.75" customHeight="1" x14ac:dyDescent="0.3">
      <c r="A23" s="9" t="s">
        <v>320</v>
      </c>
      <c r="B23" s="14" t="s">
        <v>321</v>
      </c>
      <c r="C23" s="188">
        <v>479000</v>
      </c>
      <c r="D23" s="8"/>
      <c r="E23" s="8"/>
    </row>
    <row r="24" spans="1:7" x14ac:dyDescent="0.3">
      <c r="A24" s="9" t="s">
        <v>322</v>
      </c>
      <c r="B24" s="10" t="s">
        <v>323</v>
      </c>
      <c r="C24" s="188">
        <f>C25+C26</f>
        <v>4268000</v>
      </c>
      <c r="D24" s="8"/>
      <c r="E24" s="8"/>
    </row>
    <row r="25" spans="1:7" ht="69.75" customHeight="1" x14ac:dyDescent="0.3">
      <c r="A25" s="9" t="s">
        <v>324</v>
      </c>
      <c r="B25" s="12" t="s">
        <v>325</v>
      </c>
      <c r="C25" s="188">
        <v>3000000</v>
      </c>
      <c r="D25" s="8"/>
      <c r="E25" s="8"/>
    </row>
    <row r="26" spans="1:7" ht="69.75" customHeight="1" x14ac:dyDescent="0.3">
      <c r="A26" s="9" t="s">
        <v>326</v>
      </c>
      <c r="B26" s="12" t="s">
        <v>327</v>
      </c>
      <c r="C26" s="188">
        <v>1268000</v>
      </c>
      <c r="D26" s="8"/>
      <c r="E26" s="8"/>
    </row>
    <row r="27" spans="1:7" ht="45.75" hidden="1" customHeight="1" x14ac:dyDescent="0.3">
      <c r="A27" s="9"/>
      <c r="B27" s="12"/>
      <c r="C27" s="188"/>
      <c r="D27" s="8"/>
      <c r="E27" s="8"/>
    </row>
    <row r="28" spans="1:7" ht="18.75" customHeight="1" x14ac:dyDescent="0.3">
      <c r="A28" s="181" t="s">
        <v>328</v>
      </c>
      <c r="B28" s="193" t="s">
        <v>329</v>
      </c>
      <c r="C28" s="183">
        <f>C29</f>
        <v>39098096.950000003</v>
      </c>
      <c r="D28" s="184"/>
      <c r="E28" s="184"/>
    </row>
    <row r="29" spans="1:7" ht="40.5" customHeight="1" x14ac:dyDescent="0.3">
      <c r="A29" s="9" t="s">
        <v>330</v>
      </c>
      <c r="B29" s="13" t="s">
        <v>331</v>
      </c>
      <c r="C29" s="188">
        <f>C30+C32+C44+C42</f>
        <v>39098096.950000003</v>
      </c>
      <c r="D29" s="8"/>
      <c r="E29" s="8"/>
    </row>
    <row r="30" spans="1:7" ht="40.5" customHeight="1" x14ac:dyDescent="0.3">
      <c r="A30" s="185" t="s">
        <v>332</v>
      </c>
      <c r="B30" s="194" t="s">
        <v>333</v>
      </c>
      <c r="C30" s="186">
        <f>C31</f>
        <v>11644000</v>
      </c>
      <c r="D30" s="8"/>
      <c r="E30" s="8"/>
    </row>
    <row r="31" spans="1:7" ht="33.75" customHeight="1" x14ac:dyDescent="0.3">
      <c r="A31" s="9" t="s">
        <v>334</v>
      </c>
      <c r="B31" s="13" t="s">
        <v>335</v>
      </c>
      <c r="C31" s="188">
        <v>11644000</v>
      </c>
      <c r="D31" s="8"/>
      <c r="E31" s="8"/>
    </row>
    <row r="32" spans="1:7" ht="41.25" customHeight="1" x14ac:dyDescent="0.3">
      <c r="A32" s="195" t="s">
        <v>336</v>
      </c>
      <c r="B32" s="194" t="s">
        <v>337</v>
      </c>
      <c r="C32" s="186">
        <f>C33+C35+C40+C37+C34+C36+C38+C41+C39</f>
        <v>25236133.23</v>
      </c>
      <c r="D32" s="8"/>
      <c r="E32" s="8"/>
    </row>
    <row r="33" spans="1:6" ht="75" customHeight="1" x14ac:dyDescent="0.3">
      <c r="A33" s="9" t="s">
        <v>338</v>
      </c>
      <c r="B33" s="13" t="s">
        <v>339</v>
      </c>
      <c r="C33" s="188">
        <v>13242844</v>
      </c>
      <c r="D33" s="8"/>
      <c r="E33" s="8"/>
      <c r="F33" s="2"/>
    </row>
    <row r="34" spans="1:6" ht="75" customHeight="1" x14ac:dyDescent="0.3">
      <c r="A34" s="9" t="s">
        <v>340</v>
      </c>
      <c r="B34" s="13" t="s">
        <v>341</v>
      </c>
      <c r="C34" s="188">
        <v>174706.01</v>
      </c>
      <c r="D34" s="8"/>
      <c r="E34" s="8"/>
      <c r="F34" s="2"/>
    </row>
    <row r="35" spans="1:6" ht="75" customHeight="1" x14ac:dyDescent="0.3">
      <c r="A35" s="9" t="s">
        <v>342</v>
      </c>
      <c r="B35" s="13" t="s">
        <v>343</v>
      </c>
      <c r="C35" s="188">
        <v>0</v>
      </c>
      <c r="D35" s="8"/>
      <c r="E35" s="8"/>
      <c r="F35" s="2"/>
    </row>
    <row r="36" spans="1:6" ht="99" customHeight="1" x14ac:dyDescent="0.3">
      <c r="A36" s="9" t="s">
        <v>344</v>
      </c>
      <c r="B36" s="13" t="s">
        <v>345</v>
      </c>
      <c r="C36" s="188">
        <v>2174022.2200000002</v>
      </c>
      <c r="D36" s="8"/>
      <c r="E36" s="8"/>
      <c r="F36" s="2"/>
    </row>
    <row r="37" spans="1:6" ht="75" customHeight="1" x14ac:dyDescent="0.3">
      <c r="A37" s="9" t="s">
        <v>346</v>
      </c>
      <c r="B37" s="13" t="s">
        <v>347</v>
      </c>
      <c r="C37" s="188">
        <v>4713435</v>
      </c>
      <c r="D37" s="8"/>
      <c r="E37" s="8"/>
      <c r="F37" s="2"/>
    </row>
    <row r="38" spans="1:6" ht="75" customHeight="1" x14ac:dyDescent="0.3">
      <c r="A38" s="9" t="s">
        <v>348</v>
      </c>
      <c r="B38" s="13" t="s">
        <v>349</v>
      </c>
      <c r="C38" s="188">
        <v>33111</v>
      </c>
      <c r="D38" s="8"/>
      <c r="E38" s="8"/>
      <c r="F38" s="2"/>
    </row>
    <row r="39" spans="1:6" ht="75" customHeight="1" x14ac:dyDescent="0.3">
      <c r="A39" s="9" t="s">
        <v>350</v>
      </c>
      <c r="B39" s="13" t="s">
        <v>351</v>
      </c>
      <c r="C39" s="188">
        <v>2660190</v>
      </c>
      <c r="D39" s="8"/>
      <c r="E39" s="8"/>
      <c r="F39" s="2"/>
    </row>
    <row r="40" spans="1:6" ht="75" customHeight="1" x14ac:dyDescent="0.3">
      <c r="A40" s="9" t="s">
        <v>352</v>
      </c>
      <c r="B40" s="13" t="s">
        <v>353</v>
      </c>
      <c r="C40" s="188">
        <v>2020025</v>
      </c>
      <c r="D40" s="8"/>
      <c r="E40" s="8"/>
      <c r="F40" s="2"/>
    </row>
    <row r="41" spans="1:6" ht="75" customHeight="1" x14ac:dyDescent="0.3">
      <c r="A41" s="9" t="s">
        <v>354</v>
      </c>
      <c r="B41" s="13" t="s">
        <v>355</v>
      </c>
      <c r="C41" s="188">
        <v>217800</v>
      </c>
      <c r="D41" s="8"/>
      <c r="E41" s="8"/>
      <c r="F41" s="2"/>
    </row>
    <row r="42" spans="1:6" ht="46.5" customHeight="1" x14ac:dyDescent="0.3">
      <c r="A42" s="185" t="s">
        <v>356</v>
      </c>
      <c r="B42" s="196" t="s">
        <v>357</v>
      </c>
      <c r="C42" s="186">
        <f>C43</f>
        <v>180550</v>
      </c>
      <c r="D42" s="8"/>
      <c r="E42" s="8"/>
      <c r="F42" s="2"/>
    </row>
    <row r="43" spans="1:6" ht="48.75" customHeight="1" x14ac:dyDescent="0.3">
      <c r="A43" s="197" t="s">
        <v>358</v>
      </c>
      <c r="B43" s="13" t="s">
        <v>359</v>
      </c>
      <c r="C43" s="198">
        <v>180550</v>
      </c>
      <c r="F43" s="2"/>
    </row>
    <row r="44" spans="1:6" ht="18.75" customHeight="1" x14ac:dyDescent="0.3">
      <c r="A44" s="185" t="s">
        <v>360</v>
      </c>
      <c r="B44" s="194" t="s">
        <v>361</v>
      </c>
      <c r="C44" s="186">
        <f>C45</f>
        <v>2037413.72</v>
      </c>
      <c r="D44" s="8"/>
      <c r="E44" s="8"/>
      <c r="F44" s="2"/>
    </row>
    <row r="45" spans="1:6" ht="81" customHeight="1" x14ac:dyDescent="0.3">
      <c r="A45" s="199" t="s">
        <v>362</v>
      </c>
      <c r="B45" s="13" t="s">
        <v>363</v>
      </c>
      <c r="C45" s="200">
        <v>2037413.72</v>
      </c>
      <c r="D45" s="8"/>
      <c r="E45" s="8"/>
      <c r="F45" s="2"/>
    </row>
    <row r="46" spans="1:6" ht="20.25" customHeight="1" x14ac:dyDescent="0.3">
      <c r="A46" s="201" t="s">
        <v>364</v>
      </c>
      <c r="B46" s="202"/>
      <c r="C46" s="186">
        <f>C12+C28</f>
        <v>47083096.950000003</v>
      </c>
      <c r="D46" s="203"/>
      <c r="E46" s="203"/>
      <c r="F46" s="2"/>
    </row>
  </sheetData>
  <mergeCells count="9">
    <mergeCell ref="A8:C8"/>
    <mergeCell ref="A9:C9"/>
    <mergeCell ref="A46:B46"/>
    <mergeCell ref="B1:C1"/>
    <mergeCell ref="B2:C2"/>
    <mergeCell ref="B3:C3"/>
    <mergeCell ref="B4:C4"/>
    <mergeCell ref="B5:C5"/>
    <mergeCell ref="A7:C7"/>
  </mergeCells>
  <pageMargins left="0.98425196850393704" right="0" top="0.19685039370078741" bottom="0" header="0.51181102362204722" footer="0.51181102362204722"/>
  <pageSetup paperSize="9" scale="9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pane ySplit="12" topLeftCell="A21" activePane="bottomLeft" state="frozen"/>
      <selection pane="bottomLeft" sqref="A1:C43"/>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48"/>
      <c r="B1" s="163" t="s">
        <v>8</v>
      </c>
      <c r="C1" s="163"/>
    </row>
    <row r="2" spans="1:5" x14ac:dyDescent="0.3">
      <c r="B2" s="163" t="s">
        <v>13</v>
      </c>
      <c r="C2" s="163"/>
    </row>
    <row r="3" spans="1:5" x14ac:dyDescent="0.3">
      <c r="B3" s="163" t="s">
        <v>17</v>
      </c>
      <c r="C3" s="163"/>
    </row>
    <row r="4" spans="1:5" x14ac:dyDescent="0.3">
      <c r="B4" s="163" t="s">
        <v>113</v>
      </c>
      <c r="C4" s="163"/>
    </row>
    <row r="5" spans="1:5" x14ac:dyDescent="0.3">
      <c r="B5" s="163" t="s">
        <v>118</v>
      </c>
      <c r="C5" s="163"/>
    </row>
    <row r="7" spans="1:5" x14ac:dyDescent="0.3">
      <c r="A7" s="164" t="s">
        <v>232</v>
      </c>
      <c r="B7" s="164"/>
      <c r="C7" s="164"/>
    </row>
    <row r="8" spans="1:5" x14ac:dyDescent="0.3">
      <c r="A8" s="164" t="s">
        <v>22</v>
      </c>
      <c r="B8" s="164"/>
      <c r="C8" s="164"/>
    </row>
    <row r="9" spans="1:5" x14ac:dyDescent="0.3">
      <c r="A9" s="164" t="s">
        <v>0</v>
      </c>
      <c r="B9" s="164"/>
      <c r="C9" s="164"/>
    </row>
    <row r="11" spans="1:5" ht="13.5" customHeight="1" x14ac:dyDescent="0.3">
      <c r="A11" s="75"/>
      <c r="B11" s="75"/>
      <c r="C11" s="165" t="s">
        <v>117</v>
      </c>
      <c r="D11" s="162"/>
      <c r="E11" s="162"/>
    </row>
    <row r="12" spans="1:5" ht="21.75" customHeight="1" x14ac:dyDescent="0.3">
      <c r="A12" s="76" t="s">
        <v>1</v>
      </c>
      <c r="B12" s="76" t="s">
        <v>2</v>
      </c>
      <c r="C12" s="166"/>
      <c r="D12" s="162"/>
      <c r="E12" s="162"/>
    </row>
    <row r="13" spans="1:5" ht="18" customHeight="1" x14ac:dyDescent="0.3">
      <c r="A13" s="77" t="s">
        <v>9</v>
      </c>
      <c r="B13" s="78" t="s">
        <v>3</v>
      </c>
      <c r="C13" s="79">
        <f>C14+C15+C16+C18+C17</f>
        <v>5973631.5899999999</v>
      </c>
      <c r="D13" s="114"/>
      <c r="E13" s="114"/>
    </row>
    <row r="14" spans="1:5" ht="32.25" customHeight="1" x14ac:dyDescent="0.3">
      <c r="A14" s="80" t="s">
        <v>12</v>
      </c>
      <c r="B14" s="81" t="s">
        <v>26</v>
      </c>
      <c r="C14" s="82">
        <v>990000</v>
      </c>
      <c r="D14" s="115"/>
      <c r="E14" s="115"/>
    </row>
    <row r="15" spans="1:5" ht="48" customHeight="1" x14ac:dyDescent="0.3">
      <c r="A15" s="83" t="s">
        <v>10</v>
      </c>
      <c r="B15" s="84" t="s">
        <v>23</v>
      </c>
      <c r="C15" s="82">
        <v>4399694.62</v>
      </c>
      <c r="D15" s="115"/>
      <c r="E15" s="115"/>
    </row>
    <row r="16" spans="1:5" ht="39.75" customHeight="1" x14ac:dyDescent="0.3">
      <c r="A16" s="83" t="s">
        <v>49</v>
      </c>
      <c r="B16" s="85" t="s">
        <v>50</v>
      </c>
      <c r="C16" s="82">
        <v>132936.97</v>
      </c>
      <c r="D16" s="115"/>
      <c r="E16" s="115"/>
    </row>
    <row r="17" spans="1:5" ht="39.75" customHeight="1" x14ac:dyDescent="0.3">
      <c r="A17" s="83" t="s">
        <v>243</v>
      </c>
      <c r="B17" s="84" t="s">
        <v>244</v>
      </c>
      <c r="C17" s="82">
        <v>100000</v>
      </c>
      <c r="D17" s="115"/>
      <c r="E17" s="115"/>
    </row>
    <row r="18" spans="1:5" ht="22.5" customHeight="1" x14ac:dyDescent="0.3">
      <c r="A18" s="83" t="s">
        <v>51</v>
      </c>
      <c r="B18" s="84" t="s">
        <v>52</v>
      </c>
      <c r="C18" s="82">
        <v>351000</v>
      </c>
      <c r="D18" s="115"/>
      <c r="E18" s="115"/>
    </row>
    <row r="19" spans="1:5" ht="22.5" customHeight="1" x14ac:dyDescent="0.3">
      <c r="A19" s="86" t="s">
        <v>233</v>
      </c>
      <c r="B19" s="145" t="s">
        <v>235</v>
      </c>
      <c r="C19" s="79">
        <f>C20</f>
        <v>180550</v>
      </c>
      <c r="D19" s="115"/>
      <c r="E19" s="115"/>
    </row>
    <row r="20" spans="1:5" ht="22.5" customHeight="1" x14ac:dyDescent="0.3">
      <c r="A20" s="83" t="s">
        <v>234</v>
      </c>
      <c r="B20" s="84" t="s">
        <v>236</v>
      </c>
      <c r="C20" s="82">
        <v>180550</v>
      </c>
      <c r="D20" s="115"/>
      <c r="E20" s="115"/>
    </row>
    <row r="21" spans="1:5" ht="30.75" customHeight="1" x14ac:dyDescent="0.3">
      <c r="A21" s="86" t="s">
        <v>14</v>
      </c>
      <c r="B21" s="87" t="s">
        <v>15</v>
      </c>
      <c r="C21" s="79">
        <f>C24+C25</f>
        <v>100000</v>
      </c>
      <c r="D21" s="114"/>
      <c r="E21" s="114"/>
    </row>
    <row r="22" spans="1:5" hidden="1" x14ac:dyDescent="0.3">
      <c r="A22" s="88"/>
      <c r="B22" s="89"/>
      <c r="C22" s="79"/>
      <c r="D22" s="8"/>
      <c r="E22" s="8"/>
    </row>
    <row r="23" spans="1:5" hidden="1" x14ac:dyDescent="0.3">
      <c r="A23" s="90"/>
      <c r="B23" s="91"/>
      <c r="C23" s="82"/>
      <c r="D23" s="8"/>
      <c r="E23" s="8"/>
    </row>
    <row r="24" spans="1:5" ht="17.25" customHeight="1" x14ac:dyDescent="0.3">
      <c r="A24" s="90" t="s">
        <v>53</v>
      </c>
      <c r="B24" s="92" t="s">
        <v>54</v>
      </c>
      <c r="C24" s="82">
        <v>90000</v>
      </c>
      <c r="D24" s="8"/>
      <c r="E24" s="8"/>
    </row>
    <row r="25" spans="1:5" ht="30.75" customHeight="1" x14ac:dyDescent="0.3">
      <c r="A25" s="90" t="s">
        <v>101</v>
      </c>
      <c r="B25" s="53" t="s">
        <v>102</v>
      </c>
      <c r="C25" s="82">
        <v>10000</v>
      </c>
      <c r="D25" s="8"/>
      <c r="E25" s="8"/>
    </row>
    <row r="26" spans="1:5" x14ac:dyDescent="0.3">
      <c r="A26" s="88" t="s">
        <v>29</v>
      </c>
      <c r="B26" s="89" t="s">
        <v>39</v>
      </c>
      <c r="C26" s="79">
        <f>C27+C28</f>
        <v>23719573.899999999</v>
      </c>
      <c r="D26" s="8"/>
      <c r="E26" s="8"/>
    </row>
    <row r="27" spans="1:5" ht="18" customHeight="1" x14ac:dyDescent="0.3">
      <c r="A27" s="90" t="s">
        <v>47</v>
      </c>
      <c r="B27" s="81" t="s">
        <v>48</v>
      </c>
      <c r="C27" s="82">
        <v>23361573.899999999</v>
      </c>
      <c r="D27" s="8"/>
      <c r="E27" s="8"/>
    </row>
    <row r="28" spans="1:5" ht="18" customHeight="1" x14ac:dyDescent="0.3">
      <c r="A28" s="90" t="s">
        <v>252</v>
      </c>
      <c r="B28" s="81" t="s">
        <v>253</v>
      </c>
      <c r="C28" s="82">
        <v>358000</v>
      </c>
      <c r="D28" s="8"/>
      <c r="E28" s="8"/>
    </row>
    <row r="29" spans="1:5" x14ac:dyDescent="0.3">
      <c r="A29" s="88" t="s">
        <v>11</v>
      </c>
      <c r="B29" s="89" t="s">
        <v>4</v>
      </c>
      <c r="C29" s="79">
        <f>C30+C31</f>
        <v>14013198.600000001</v>
      </c>
      <c r="D29" s="114"/>
      <c r="E29" s="114"/>
    </row>
    <row r="30" spans="1:5" ht="18" customHeight="1" x14ac:dyDescent="0.3">
      <c r="A30" s="90" t="s">
        <v>28</v>
      </c>
      <c r="B30" s="91" t="s">
        <v>27</v>
      </c>
      <c r="C30" s="82">
        <v>2881237.47</v>
      </c>
      <c r="D30" s="114"/>
      <c r="E30" s="114"/>
    </row>
    <row r="31" spans="1:5" ht="18.75" customHeight="1" x14ac:dyDescent="0.3">
      <c r="A31" s="90" t="s">
        <v>20</v>
      </c>
      <c r="B31" s="91" t="s">
        <v>21</v>
      </c>
      <c r="C31" s="82">
        <v>11131961.130000001</v>
      </c>
      <c r="D31" s="8"/>
      <c r="E31" s="8"/>
    </row>
    <row r="32" spans="1:5" x14ac:dyDescent="0.3">
      <c r="A32" s="88" t="s">
        <v>31</v>
      </c>
      <c r="B32" s="89" t="s">
        <v>40</v>
      </c>
      <c r="C32" s="79">
        <f>C33</f>
        <v>62286.95</v>
      </c>
      <c r="D32" s="8"/>
      <c r="E32" s="8"/>
    </row>
    <row r="33" spans="1:5" ht="17.25" customHeight="1" x14ac:dyDescent="0.3">
      <c r="A33" s="90" t="s">
        <v>30</v>
      </c>
      <c r="B33" s="81" t="s">
        <v>32</v>
      </c>
      <c r="C33" s="82">
        <v>62286.95</v>
      </c>
      <c r="D33" s="8"/>
      <c r="E33" s="8"/>
    </row>
    <row r="34" spans="1:5" x14ac:dyDescent="0.3">
      <c r="A34" s="88" t="s">
        <v>33</v>
      </c>
      <c r="B34" s="117" t="s">
        <v>41</v>
      </c>
      <c r="C34" s="79">
        <f>C35</f>
        <v>905335.64</v>
      </c>
      <c r="D34" s="8"/>
      <c r="E34" s="8"/>
    </row>
    <row r="35" spans="1:5" ht="17.25" customHeight="1" x14ac:dyDescent="0.3">
      <c r="A35" s="90" t="s">
        <v>35</v>
      </c>
      <c r="B35" s="91" t="s">
        <v>34</v>
      </c>
      <c r="C35" s="82">
        <v>905335.64</v>
      </c>
      <c r="D35" s="8"/>
      <c r="E35" s="8"/>
    </row>
    <row r="36" spans="1:5" ht="3" hidden="1" customHeight="1" x14ac:dyDescent="0.3">
      <c r="A36" s="88" t="s">
        <v>44</v>
      </c>
      <c r="B36" s="89" t="s">
        <v>46</v>
      </c>
      <c r="C36" s="79"/>
      <c r="D36" s="8"/>
      <c r="E36" s="8"/>
    </row>
    <row r="37" spans="1:5" ht="18" hidden="1" customHeight="1" x14ac:dyDescent="0.3">
      <c r="A37" s="90" t="s">
        <v>45</v>
      </c>
      <c r="B37" s="91" t="s">
        <v>43</v>
      </c>
      <c r="C37" s="82"/>
      <c r="D37" s="8"/>
      <c r="E37" s="8"/>
    </row>
    <row r="38" spans="1:5" ht="18" customHeight="1" x14ac:dyDescent="0.3">
      <c r="A38" s="88" t="s">
        <v>44</v>
      </c>
      <c r="B38" s="118" t="s">
        <v>46</v>
      </c>
      <c r="C38" s="79">
        <f>C40+C39</f>
        <v>672248.11</v>
      </c>
      <c r="D38" s="8"/>
      <c r="E38" s="8"/>
    </row>
    <row r="39" spans="1:5" ht="18" customHeight="1" x14ac:dyDescent="0.3">
      <c r="A39" s="90" t="s">
        <v>123</v>
      </c>
      <c r="B39" s="26" t="s">
        <v>124</v>
      </c>
      <c r="C39" s="82">
        <v>41000</v>
      </c>
      <c r="D39" s="8"/>
      <c r="E39" s="8"/>
    </row>
    <row r="40" spans="1:5" ht="18" customHeight="1" x14ac:dyDescent="0.3">
      <c r="A40" s="90" t="s">
        <v>45</v>
      </c>
      <c r="B40" s="103" t="s">
        <v>43</v>
      </c>
      <c r="C40" s="82">
        <v>631248.11</v>
      </c>
      <c r="D40" s="8"/>
      <c r="E40" s="8"/>
    </row>
    <row r="41" spans="1:5" x14ac:dyDescent="0.3">
      <c r="A41" s="88" t="s">
        <v>37</v>
      </c>
      <c r="B41" s="89" t="s">
        <v>42</v>
      </c>
      <c r="C41" s="79">
        <f>C42</f>
        <v>2745984.94</v>
      </c>
      <c r="D41" s="8"/>
      <c r="E41" s="8"/>
    </row>
    <row r="42" spans="1:5" ht="17.25" customHeight="1" x14ac:dyDescent="0.3">
      <c r="A42" s="90" t="s">
        <v>38</v>
      </c>
      <c r="B42" s="116" t="s">
        <v>36</v>
      </c>
      <c r="C42" s="82">
        <v>2745984.94</v>
      </c>
      <c r="D42" s="8"/>
      <c r="E42" s="8"/>
    </row>
    <row r="43" spans="1:5" ht="18.75" customHeight="1" x14ac:dyDescent="0.3">
      <c r="A43" s="89"/>
      <c r="B43" s="89" t="s">
        <v>100</v>
      </c>
      <c r="C43" s="93">
        <f>C13+C21+C26+C29+C32+C34+C41+C38+C19</f>
        <v>48372809.730000004</v>
      </c>
      <c r="D43" s="95"/>
      <c r="E43" s="95"/>
    </row>
  </sheetData>
  <mergeCells count="11">
    <mergeCell ref="E11:E12"/>
    <mergeCell ref="B1:C1"/>
    <mergeCell ref="B2:C2"/>
    <mergeCell ref="B3:C3"/>
    <mergeCell ref="B4:C4"/>
    <mergeCell ref="B5:C5"/>
    <mergeCell ref="A7:C7"/>
    <mergeCell ref="A8:C8"/>
    <mergeCell ref="A9:C9"/>
    <mergeCell ref="C11:C12"/>
    <mergeCell ref="D11:D12"/>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1"/>
    </sheetView>
  </sheetViews>
  <sheetFormatPr defaultRowHeight="16.5" x14ac:dyDescent="0.3"/>
  <cols>
    <col min="1" max="1" width="10.42578125" style="2" customWidth="1"/>
    <col min="2" max="2" width="54.85546875" style="2" customWidth="1"/>
    <col min="3" max="3" width="21.7109375" style="2" customWidth="1"/>
    <col min="4" max="4" width="1.140625" style="2" hidden="1" customWidth="1"/>
    <col min="5" max="5" width="2.28515625" style="2" customWidth="1"/>
    <col min="6" max="16384" width="9.140625" style="2"/>
  </cols>
  <sheetData>
    <row r="1" spans="1:8" x14ac:dyDescent="0.3">
      <c r="A1" s="148" t="s">
        <v>114</v>
      </c>
      <c r="B1" s="163" t="s">
        <v>103</v>
      </c>
      <c r="C1" s="163"/>
      <c r="D1" s="163"/>
      <c r="E1" s="163"/>
      <c r="F1" s="163"/>
      <c r="G1" s="163"/>
      <c r="H1" s="169"/>
    </row>
    <row r="2" spans="1:8" x14ac:dyDescent="0.3">
      <c r="B2" s="163" t="s">
        <v>13</v>
      </c>
      <c r="C2" s="169"/>
      <c r="D2" s="169"/>
      <c r="E2" s="169"/>
      <c r="F2" s="163"/>
      <c r="G2" s="163"/>
      <c r="H2" s="169"/>
    </row>
    <row r="3" spans="1:8" x14ac:dyDescent="0.3">
      <c r="B3" s="163" t="s">
        <v>17</v>
      </c>
      <c r="C3" s="169"/>
      <c r="D3" s="169"/>
      <c r="E3" s="169"/>
      <c r="F3" s="163"/>
      <c r="G3" s="163"/>
      <c r="H3" s="169"/>
    </row>
    <row r="4" spans="1:8" x14ac:dyDescent="0.3">
      <c r="B4" s="163" t="s">
        <v>113</v>
      </c>
      <c r="C4" s="169"/>
      <c r="D4" s="169"/>
      <c r="E4" s="169"/>
      <c r="F4" s="163"/>
      <c r="G4" s="163"/>
      <c r="H4" s="169"/>
    </row>
    <row r="5" spans="1:8" x14ac:dyDescent="0.3">
      <c r="B5" s="163" t="s">
        <v>119</v>
      </c>
      <c r="C5" s="169"/>
      <c r="D5" s="169"/>
      <c r="E5" s="169"/>
      <c r="F5" s="163"/>
      <c r="G5" s="163"/>
      <c r="H5" s="169"/>
    </row>
    <row r="7" spans="1:8" ht="30.75" customHeight="1" x14ac:dyDescent="0.3">
      <c r="A7" s="167" t="s">
        <v>237</v>
      </c>
      <c r="B7" s="167"/>
      <c r="C7" s="167"/>
      <c r="D7" s="167"/>
      <c r="E7" s="167"/>
    </row>
    <row r="9" spans="1:8" ht="36" customHeight="1" x14ac:dyDescent="0.3">
      <c r="A9" s="15" t="s">
        <v>112</v>
      </c>
      <c r="B9" s="4" t="s">
        <v>111</v>
      </c>
      <c r="C9" s="4" t="s">
        <v>116</v>
      </c>
    </row>
    <row r="10" spans="1:8" ht="27" customHeight="1" x14ac:dyDescent="0.3">
      <c r="A10" s="15">
        <v>850</v>
      </c>
      <c r="B10" s="15" t="s">
        <v>110</v>
      </c>
      <c r="C10" s="101">
        <f>'по разд 17'!C43</f>
        <v>48372809.730000004</v>
      </c>
    </row>
    <row r="11" spans="1:8" ht="21.75" customHeight="1" x14ac:dyDescent="0.3">
      <c r="A11" s="168" t="s">
        <v>55</v>
      </c>
      <c r="B11" s="168"/>
      <c r="C11" s="102">
        <f>C10</f>
        <v>48372809.730000004</v>
      </c>
    </row>
  </sheetData>
  <mergeCells count="12">
    <mergeCell ref="B1:E1"/>
    <mergeCell ref="F5:H5"/>
    <mergeCell ref="F1:H1"/>
    <mergeCell ref="F2:H2"/>
    <mergeCell ref="F3:H3"/>
    <mergeCell ref="F4:H4"/>
    <mergeCell ref="A7:E7"/>
    <mergeCell ref="A11:B11"/>
    <mergeCell ref="B2:E2"/>
    <mergeCell ref="B3:E3"/>
    <mergeCell ref="B4:E4"/>
    <mergeCell ref="B5:E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3"/>
  <sheetViews>
    <sheetView zoomScale="82" zoomScaleNormal="82" workbookViewId="0">
      <pane ySplit="11" topLeftCell="A154" activePane="bottomLeft" state="frozen"/>
      <selection pane="bottomLeft" sqref="A1:D161"/>
    </sheetView>
  </sheetViews>
  <sheetFormatPr defaultRowHeight="16.5" x14ac:dyDescent="0.3"/>
  <cols>
    <col min="1" max="1" width="66.7109375" style="2" customWidth="1"/>
    <col min="2" max="2" width="13.28515625" style="2" customWidth="1"/>
    <col min="3" max="3" width="9.140625" style="2" customWidth="1"/>
    <col min="4" max="4" width="11.7109375" style="110" customWidth="1"/>
    <col min="5" max="5" width="10.42578125" style="29" customWidth="1"/>
    <col min="6" max="6" width="10" style="29" customWidth="1"/>
    <col min="7" max="7" width="7.28515625" style="29" customWidth="1"/>
    <col min="8" max="8" width="4.85546875" style="29" customWidth="1"/>
    <col min="9" max="9" width="3.42578125" style="29" customWidth="1"/>
    <col min="10" max="10" width="4.140625" style="2" customWidth="1"/>
    <col min="11" max="11" width="3.42578125" style="2" customWidth="1"/>
    <col min="12" max="16384" width="9.140625" style="2"/>
  </cols>
  <sheetData>
    <row r="1" spans="1:9" x14ac:dyDescent="0.3">
      <c r="C1" s="163" t="s">
        <v>18</v>
      </c>
      <c r="D1" s="163"/>
    </row>
    <row r="2" spans="1:9" x14ac:dyDescent="0.3">
      <c r="A2" s="163" t="s">
        <v>13</v>
      </c>
      <c r="B2" s="163"/>
      <c r="C2" s="163"/>
      <c r="D2" s="163"/>
      <c r="E2" s="30"/>
    </row>
    <row r="3" spans="1:9" x14ac:dyDescent="0.3">
      <c r="A3" s="163" t="s">
        <v>17</v>
      </c>
      <c r="B3" s="163"/>
      <c r="C3" s="163"/>
      <c r="D3" s="163"/>
    </row>
    <row r="4" spans="1:9" x14ac:dyDescent="0.3">
      <c r="A4" s="163" t="s">
        <v>113</v>
      </c>
      <c r="B4" s="163"/>
      <c r="C4" s="163"/>
      <c r="D4" s="163"/>
    </row>
    <row r="5" spans="1:9" x14ac:dyDescent="0.3">
      <c r="A5" s="163"/>
      <c r="B5" s="163"/>
      <c r="C5" s="163" t="s">
        <v>120</v>
      </c>
      <c r="D5" s="163"/>
    </row>
    <row r="6" spans="1:9" x14ac:dyDescent="0.3">
      <c r="A6" s="148"/>
    </row>
    <row r="7" spans="1:9" x14ac:dyDescent="0.3">
      <c r="A7" s="167" t="s">
        <v>238</v>
      </c>
      <c r="B7" s="167"/>
      <c r="C7" s="167"/>
      <c r="D7" s="167"/>
      <c r="E7" s="31"/>
      <c r="F7" s="31"/>
    </row>
    <row r="8" spans="1:9" ht="45" customHeight="1" x14ac:dyDescent="0.3">
      <c r="A8" s="171"/>
      <c r="B8" s="171"/>
      <c r="C8" s="171"/>
      <c r="D8" s="171"/>
      <c r="E8" s="32"/>
      <c r="F8" s="32"/>
    </row>
    <row r="9" spans="1:9" x14ac:dyDescent="0.3">
      <c r="A9" s="172"/>
      <c r="B9" s="172"/>
      <c r="C9" s="172"/>
      <c r="D9" s="172"/>
      <c r="E9" s="32"/>
      <c r="F9" s="32"/>
    </row>
    <row r="10" spans="1:9" ht="12.75" customHeight="1" x14ac:dyDescent="0.3">
      <c r="A10" s="173" t="s">
        <v>2</v>
      </c>
      <c r="B10" s="175" t="s">
        <v>56</v>
      </c>
      <c r="C10" s="175" t="s">
        <v>57</v>
      </c>
      <c r="D10" s="177" t="s">
        <v>117</v>
      </c>
      <c r="E10" s="170"/>
      <c r="F10" s="170"/>
    </row>
    <row r="11" spans="1:9" ht="50.25" customHeight="1" x14ac:dyDescent="0.3">
      <c r="A11" s="174"/>
      <c r="B11" s="176"/>
      <c r="C11" s="176"/>
      <c r="D11" s="177"/>
      <c r="E11" s="170"/>
      <c r="F11" s="170"/>
      <c r="G11" s="33"/>
      <c r="H11" s="33"/>
      <c r="I11" s="33"/>
    </row>
    <row r="12" spans="1:9" ht="37.5" customHeight="1" x14ac:dyDescent="0.3">
      <c r="A12" s="126" t="s">
        <v>58</v>
      </c>
      <c r="B12" s="16" t="s">
        <v>125</v>
      </c>
      <c r="C12" s="20"/>
      <c r="D12" s="48">
        <f>D13+D17+D21</f>
        <v>815656.37</v>
      </c>
      <c r="E12" s="34"/>
      <c r="F12" s="34"/>
    </row>
    <row r="13" spans="1:9" ht="54" customHeight="1" x14ac:dyDescent="0.3">
      <c r="A13" s="11" t="s">
        <v>59</v>
      </c>
      <c r="B13" s="17" t="s">
        <v>126</v>
      </c>
      <c r="C13" s="35"/>
      <c r="D13" s="36">
        <f>D15</f>
        <v>505855.18</v>
      </c>
      <c r="E13" s="37"/>
      <c r="F13" s="37"/>
    </row>
    <row r="14" spans="1:9" ht="54" customHeight="1" x14ac:dyDescent="0.3">
      <c r="A14" s="12" t="s">
        <v>220</v>
      </c>
      <c r="B14" s="18" t="s">
        <v>138</v>
      </c>
      <c r="C14" s="35"/>
      <c r="D14" s="36">
        <f>D15</f>
        <v>505855.18</v>
      </c>
      <c r="E14" s="37"/>
      <c r="F14" s="37"/>
    </row>
    <row r="15" spans="1:9" ht="53.25" customHeight="1" x14ac:dyDescent="0.3">
      <c r="A15" s="127" t="s">
        <v>60</v>
      </c>
      <c r="B15" s="18" t="s">
        <v>127</v>
      </c>
      <c r="C15" s="38"/>
      <c r="D15" s="36">
        <f>D16</f>
        <v>505855.18</v>
      </c>
      <c r="E15" s="39"/>
      <c r="F15" s="39"/>
    </row>
    <row r="16" spans="1:9" ht="22.5" customHeight="1" x14ac:dyDescent="0.3">
      <c r="A16" s="128" t="s">
        <v>74</v>
      </c>
      <c r="B16" s="40"/>
      <c r="C16" s="41">
        <v>500</v>
      </c>
      <c r="D16" s="36">
        <v>505855.18</v>
      </c>
      <c r="E16" s="39"/>
      <c r="F16" s="39"/>
    </row>
    <row r="17" spans="1:6" ht="36" customHeight="1" x14ac:dyDescent="0.3">
      <c r="A17" s="11" t="s">
        <v>61</v>
      </c>
      <c r="B17" s="17" t="s">
        <v>128</v>
      </c>
      <c r="C17" s="42"/>
      <c r="D17" s="43">
        <f>D19</f>
        <v>257296.48</v>
      </c>
      <c r="E17" s="44"/>
      <c r="F17" s="44"/>
    </row>
    <row r="18" spans="1:6" ht="36" customHeight="1" x14ac:dyDescent="0.3">
      <c r="A18" s="12" t="s">
        <v>221</v>
      </c>
      <c r="B18" s="18" t="s">
        <v>139</v>
      </c>
      <c r="C18" s="42"/>
      <c r="D18" s="43">
        <f>D19</f>
        <v>257296.48</v>
      </c>
      <c r="E18" s="44"/>
      <c r="F18" s="44"/>
    </row>
    <row r="19" spans="1:6" ht="78" customHeight="1" x14ac:dyDescent="0.3">
      <c r="A19" s="127" t="s">
        <v>62</v>
      </c>
      <c r="B19" s="19" t="s">
        <v>129</v>
      </c>
      <c r="C19" s="35"/>
      <c r="D19" s="36">
        <f>D20</f>
        <v>257296.48</v>
      </c>
      <c r="E19" s="37"/>
      <c r="F19" s="37"/>
    </row>
    <row r="20" spans="1:6" ht="21" customHeight="1" x14ac:dyDescent="0.3">
      <c r="A20" s="128" t="s">
        <v>74</v>
      </c>
      <c r="B20" s="40"/>
      <c r="C20" s="41">
        <v>500</v>
      </c>
      <c r="D20" s="36">
        <v>257296.48</v>
      </c>
      <c r="E20" s="37"/>
      <c r="F20" s="37"/>
    </row>
    <row r="21" spans="1:6" ht="21.75" customHeight="1" x14ac:dyDescent="0.3">
      <c r="A21" s="11" t="s">
        <v>63</v>
      </c>
      <c r="B21" s="17" t="s">
        <v>130</v>
      </c>
      <c r="C21" s="42"/>
      <c r="D21" s="43">
        <f>D23</f>
        <v>52504.71</v>
      </c>
      <c r="E21" s="39"/>
      <c r="F21" s="39"/>
    </row>
    <row r="22" spans="1:6" ht="74.25" customHeight="1" x14ac:dyDescent="0.3">
      <c r="A22" s="12" t="s">
        <v>222</v>
      </c>
      <c r="B22" s="18" t="s">
        <v>140</v>
      </c>
      <c r="C22" s="42"/>
      <c r="D22" s="43">
        <f>D23</f>
        <v>52504.71</v>
      </c>
      <c r="E22" s="39"/>
      <c r="F22" s="39"/>
    </row>
    <row r="23" spans="1:6" ht="52.5" customHeight="1" x14ac:dyDescent="0.3">
      <c r="A23" s="127" t="s">
        <v>64</v>
      </c>
      <c r="B23" s="19" t="s">
        <v>131</v>
      </c>
      <c r="C23" s="45"/>
      <c r="D23" s="43">
        <f>D24</f>
        <v>52504.71</v>
      </c>
      <c r="E23" s="44"/>
      <c r="F23" s="44"/>
    </row>
    <row r="24" spans="1:6" ht="25.5" customHeight="1" x14ac:dyDescent="0.3">
      <c r="A24" s="128" t="s">
        <v>74</v>
      </c>
      <c r="B24" s="40"/>
      <c r="C24" s="41">
        <v>500</v>
      </c>
      <c r="D24" s="43">
        <v>52504.71</v>
      </c>
      <c r="E24" s="44"/>
      <c r="F24" s="44"/>
    </row>
    <row r="25" spans="1:6" ht="45.75" customHeight="1" x14ac:dyDescent="0.3">
      <c r="A25" s="126" t="s">
        <v>65</v>
      </c>
      <c r="B25" s="16" t="s">
        <v>132</v>
      </c>
      <c r="C25" s="45"/>
      <c r="D25" s="43">
        <f>D26</f>
        <v>2732510.75</v>
      </c>
      <c r="E25" s="44"/>
      <c r="F25" s="44"/>
    </row>
    <row r="26" spans="1:6" ht="33.75" customHeight="1" x14ac:dyDescent="0.3">
      <c r="A26" s="11" t="s">
        <v>66</v>
      </c>
      <c r="B26" s="17" t="s">
        <v>133</v>
      </c>
      <c r="C26" s="42"/>
      <c r="D26" s="43">
        <f>D28+D30</f>
        <v>2732510.75</v>
      </c>
      <c r="E26" s="44"/>
      <c r="F26" s="44"/>
    </row>
    <row r="27" spans="1:6" ht="26.25" customHeight="1" x14ac:dyDescent="0.3">
      <c r="A27" s="12" t="s">
        <v>223</v>
      </c>
      <c r="B27" s="18" t="s">
        <v>141</v>
      </c>
      <c r="C27" s="42"/>
      <c r="D27" s="43">
        <f>D28</f>
        <v>72320.75</v>
      </c>
      <c r="E27" s="44"/>
      <c r="F27" s="44"/>
    </row>
    <row r="28" spans="1:6" ht="60.75" customHeight="1" x14ac:dyDescent="0.3">
      <c r="A28" s="127" t="s">
        <v>67</v>
      </c>
      <c r="B28" s="19" t="s">
        <v>134</v>
      </c>
      <c r="C28" s="45"/>
      <c r="D28" s="43">
        <f>D29</f>
        <v>72320.75</v>
      </c>
      <c r="E28" s="44"/>
      <c r="F28" s="44"/>
    </row>
    <row r="29" spans="1:6" ht="25.5" customHeight="1" x14ac:dyDescent="0.3">
      <c r="A29" s="128" t="s">
        <v>74</v>
      </c>
      <c r="B29" s="40"/>
      <c r="C29" s="41">
        <v>500</v>
      </c>
      <c r="D29" s="43">
        <v>72320.75</v>
      </c>
      <c r="E29" s="44"/>
      <c r="F29" s="44"/>
    </row>
    <row r="30" spans="1:6" ht="52.5" customHeight="1" x14ac:dyDescent="0.3">
      <c r="A30" s="140" t="s">
        <v>289</v>
      </c>
      <c r="B30" s="113" t="s">
        <v>288</v>
      </c>
      <c r="C30" s="41"/>
      <c r="D30" s="43">
        <f>D31</f>
        <v>2660190</v>
      </c>
      <c r="E30" s="44"/>
      <c r="F30" s="44"/>
    </row>
    <row r="31" spans="1:6" ht="25.5" customHeight="1" x14ac:dyDescent="0.3">
      <c r="A31" s="128" t="s">
        <v>74</v>
      </c>
      <c r="B31" s="40"/>
      <c r="C31" s="41">
        <v>500</v>
      </c>
      <c r="D31" s="43">
        <v>2660190</v>
      </c>
      <c r="E31" s="44"/>
      <c r="F31" s="44"/>
    </row>
    <row r="32" spans="1:6" ht="48.75" customHeight="1" x14ac:dyDescent="0.3">
      <c r="A32" s="126" t="s">
        <v>68</v>
      </c>
      <c r="B32" s="16" t="s">
        <v>135</v>
      </c>
      <c r="C32" s="45"/>
      <c r="D32" s="36">
        <f>D33</f>
        <v>450000</v>
      </c>
      <c r="E32" s="44"/>
      <c r="F32" s="44"/>
    </row>
    <row r="33" spans="1:6" ht="54" customHeight="1" x14ac:dyDescent="0.3">
      <c r="A33" s="130" t="s">
        <v>69</v>
      </c>
      <c r="B33" s="20" t="s">
        <v>137</v>
      </c>
      <c r="C33" s="20"/>
      <c r="D33" s="48">
        <f>D34</f>
        <v>450000</v>
      </c>
      <c r="E33" s="49"/>
      <c r="F33" s="49"/>
    </row>
    <row r="34" spans="1:6" ht="42" customHeight="1" x14ac:dyDescent="0.3">
      <c r="A34" s="131" t="s">
        <v>142</v>
      </c>
      <c r="B34" s="19" t="s">
        <v>143</v>
      </c>
      <c r="C34" s="20"/>
      <c r="D34" s="48">
        <f>D35+D37</f>
        <v>450000</v>
      </c>
      <c r="E34" s="49"/>
      <c r="F34" s="49"/>
    </row>
    <row r="35" spans="1:6" ht="39.75" customHeight="1" x14ac:dyDescent="0.3">
      <c r="A35" s="12" t="s">
        <v>214</v>
      </c>
      <c r="B35" s="18" t="s">
        <v>136</v>
      </c>
      <c r="C35" s="46"/>
      <c r="D35" s="47">
        <f>D36</f>
        <v>450000</v>
      </c>
      <c r="E35" s="39"/>
      <c r="F35" s="39"/>
    </row>
    <row r="36" spans="1:6" ht="25.5" customHeight="1" x14ac:dyDescent="0.3">
      <c r="A36" s="132" t="s">
        <v>76</v>
      </c>
      <c r="B36" s="24"/>
      <c r="C36" s="41">
        <v>200</v>
      </c>
      <c r="D36" s="51">
        <v>450000</v>
      </c>
      <c r="E36" s="39"/>
      <c r="F36" s="39"/>
    </row>
    <row r="37" spans="1:6" ht="25.5" customHeight="1" x14ac:dyDescent="0.3">
      <c r="A37" s="127" t="s">
        <v>250</v>
      </c>
      <c r="B37" s="24" t="s">
        <v>251</v>
      </c>
      <c r="C37" s="41"/>
      <c r="D37" s="51">
        <f>D38</f>
        <v>0</v>
      </c>
      <c r="E37" s="39"/>
      <c r="F37" s="39"/>
    </row>
    <row r="38" spans="1:6" ht="25.5" customHeight="1" x14ac:dyDescent="0.3">
      <c r="A38" s="132" t="s">
        <v>75</v>
      </c>
      <c r="B38" s="24"/>
      <c r="C38" s="41">
        <v>200</v>
      </c>
      <c r="D38" s="51">
        <v>0</v>
      </c>
      <c r="E38" s="39"/>
      <c r="F38" s="39"/>
    </row>
    <row r="39" spans="1:6" ht="38.25" customHeight="1" x14ac:dyDescent="0.3">
      <c r="A39" s="133" t="s">
        <v>104</v>
      </c>
      <c r="B39" s="21" t="s">
        <v>144</v>
      </c>
      <c r="C39" s="45"/>
      <c r="D39" s="36">
        <f>D40</f>
        <v>306000</v>
      </c>
      <c r="E39" s="44"/>
      <c r="F39" s="44"/>
    </row>
    <row r="40" spans="1:6" ht="49.5" customHeight="1" x14ac:dyDescent="0.3">
      <c r="A40" s="134" t="s">
        <v>70</v>
      </c>
      <c r="B40" s="22" t="s">
        <v>145</v>
      </c>
      <c r="C40" s="45"/>
      <c r="D40" s="43">
        <f>D41+D44</f>
        <v>306000</v>
      </c>
      <c r="E40" s="37"/>
      <c r="F40" s="37"/>
    </row>
    <row r="41" spans="1:6" ht="66" customHeight="1" x14ac:dyDescent="0.3">
      <c r="A41" s="127" t="s">
        <v>146</v>
      </c>
      <c r="B41" s="113" t="s">
        <v>147</v>
      </c>
      <c r="C41" s="50"/>
      <c r="D41" s="52">
        <f>D42</f>
        <v>30000</v>
      </c>
      <c r="E41" s="39"/>
      <c r="F41" s="39"/>
    </row>
    <row r="42" spans="1:6" ht="37.5" customHeight="1" x14ac:dyDescent="0.3">
      <c r="A42" s="127" t="s">
        <v>230</v>
      </c>
      <c r="B42" s="113" t="s">
        <v>150</v>
      </c>
      <c r="C42" s="50"/>
      <c r="D42" s="52">
        <f>D43</f>
        <v>30000</v>
      </c>
      <c r="E42" s="39"/>
      <c r="F42" s="39"/>
    </row>
    <row r="43" spans="1:6" ht="32.25" customHeight="1" x14ac:dyDescent="0.3">
      <c r="A43" s="132" t="s">
        <v>75</v>
      </c>
      <c r="B43" s="113"/>
      <c r="C43" s="50">
        <v>200</v>
      </c>
      <c r="D43" s="52">
        <v>30000</v>
      </c>
      <c r="E43" s="39"/>
      <c r="F43" s="39"/>
    </row>
    <row r="44" spans="1:6" ht="39" customHeight="1" x14ac:dyDescent="0.3">
      <c r="A44" s="127" t="s">
        <v>148</v>
      </c>
      <c r="B44" s="113" t="s">
        <v>149</v>
      </c>
      <c r="C44" s="50"/>
      <c r="D44" s="52">
        <f>D45</f>
        <v>276000</v>
      </c>
      <c r="E44" s="39"/>
      <c r="F44" s="39"/>
    </row>
    <row r="45" spans="1:6" ht="32.25" customHeight="1" x14ac:dyDescent="0.3">
      <c r="A45" s="127" t="s">
        <v>230</v>
      </c>
      <c r="B45" s="113" t="s">
        <v>151</v>
      </c>
      <c r="C45" s="50"/>
      <c r="D45" s="52">
        <f>D46</f>
        <v>276000</v>
      </c>
      <c r="E45" s="39"/>
      <c r="F45" s="39"/>
    </row>
    <row r="46" spans="1:6" ht="32.25" customHeight="1" x14ac:dyDescent="0.3">
      <c r="A46" s="132" t="s">
        <v>75</v>
      </c>
      <c r="B46" s="113"/>
      <c r="C46" s="50">
        <v>200</v>
      </c>
      <c r="D46" s="52">
        <v>276000</v>
      </c>
      <c r="E46" s="39"/>
      <c r="F46" s="39"/>
    </row>
    <row r="47" spans="1:6" ht="35.25" customHeight="1" x14ac:dyDescent="0.3">
      <c r="A47" s="126" t="s">
        <v>71</v>
      </c>
      <c r="B47" s="16" t="s">
        <v>152</v>
      </c>
      <c r="C47" s="46"/>
      <c r="D47" s="47">
        <f>D48+D56+D62</f>
        <v>3062485.58</v>
      </c>
      <c r="E47" s="39"/>
      <c r="F47" s="39"/>
    </row>
    <row r="48" spans="1:6" ht="49.5" customHeight="1" x14ac:dyDescent="0.3">
      <c r="A48" s="129" t="s">
        <v>72</v>
      </c>
      <c r="B48" s="17" t="s">
        <v>153</v>
      </c>
      <c r="C48" s="42"/>
      <c r="D48" s="36">
        <f>D49</f>
        <v>2431237.4700000002</v>
      </c>
      <c r="E48" s="39"/>
      <c r="F48" s="39"/>
    </row>
    <row r="49" spans="1:6" ht="49.5" customHeight="1" x14ac:dyDescent="0.3">
      <c r="A49" s="136" t="s">
        <v>217</v>
      </c>
      <c r="B49" s="18" t="s">
        <v>215</v>
      </c>
      <c r="C49" s="42"/>
      <c r="D49" s="36">
        <f>D54+D50+D52</f>
        <v>2431237.4700000002</v>
      </c>
      <c r="E49" s="39"/>
      <c r="F49" s="39"/>
    </row>
    <row r="50" spans="1:6" ht="104.25" customHeight="1" x14ac:dyDescent="0.3">
      <c r="A50" s="136" t="s">
        <v>261</v>
      </c>
      <c r="B50" s="18" t="s">
        <v>260</v>
      </c>
      <c r="C50" s="42"/>
      <c r="D50" s="36">
        <f>D51</f>
        <v>185215.25</v>
      </c>
      <c r="E50" s="39"/>
      <c r="F50" s="39"/>
    </row>
    <row r="51" spans="1:6" ht="49.5" customHeight="1" x14ac:dyDescent="0.3">
      <c r="A51" s="138" t="s">
        <v>160</v>
      </c>
      <c r="B51" s="18"/>
      <c r="C51" s="45" t="s">
        <v>216</v>
      </c>
      <c r="D51" s="36">
        <v>185215.25</v>
      </c>
      <c r="E51" s="39"/>
      <c r="F51" s="39"/>
    </row>
    <row r="52" spans="1:6" ht="69" customHeight="1" x14ac:dyDescent="0.3">
      <c r="A52" s="158" t="s">
        <v>277</v>
      </c>
      <c r="B52" s="18" t="s">
        <v>276</v>
      </c>
      <c r="C52" s="45"/>
      <c r="D52" s="36">
        <f>D53</f>
        <v>2174022.2200000002</v>
      </c>
      <c r="E52" s="39"/>
      <c r="F52" s="39"/>
    </row>
    <row r="53" spans="1:6" ht="49.5" customHeight="1" x14ac:dyDescent="0.3">
      <c r="A53" s="138" t="s">
        <v>160</v>
      </c>
      <c r="B53" s="18"/>
      <c r="C53" s="45" t="s">
        <v>216</v>
      </c>
      <c r="D53" s="36">
        <v>2174022.2200000002</v>
      </c>
      <c r="E53" s="39"/>
      <c r="F53" s="39"/>
    </row>
    <row r="54" spans="1:6" ht="49.5" customHeight="1" x14ac:dyDescent="0.3">
      <c r="A54" s="136" t="s">
        <v>218</v>
      </c>
      <c r="B54" s="18" t="s">
        <v>219</v>
      </c>
      <c r="C54" s="45" t="s">
        <v>114</v>
      </c>
      <c r="D54" s="36">
        <f>D55</f>
        <v>72000</v>
      </c>
      <c r="E54" s="39"/>
      <c r="F54" s="39"/>
    </row>
    <row r="55" spans="1:6" ht="49.5" customHeight="1" x14ac:dyDescent="0.3">
      <c r="A55" s="138" t="s">
        <v>160</v>
      </c>
      <c r="B55" s="18"/>
      <c r="C55" s="45" t="s">
        <v>216</v>
      </c>
      <c r="D55" s="36">
        <v>72000</v>
      </c>
      <c r="E55" s="39"/>
      <c r="F55" s="39"/>
    </row>
    <row r="56" spans="1:6" ht="51.75" customHeight="1" x14ac:dyDescent="0.3">
      <c r="A56" s="129" t="s">
        <v>73</v>
      </c>
      <c r="B56" s="17" t="s">
        <v>154</v>
      </c>
      <c r="C56" s="45"/>
      <c r="D56" s="43">
        <f>D57</f>
        <v>54711</v>
      </c>
      <c r="E56" s="39"/>
      <c r="F56" s="39"/>
    </row>
    <row r="57" spans="1:6" ht="68.25" customHeight="1" x14ac:dyDescent="0.3">
      <c r="A57" s="136" t="s">
        <v>224</v>
      </c>
      <c r="B57" s="18" t="s">
        <v>159</v>
      </c>
      <c r="C57" s="45"/>
      <c r="D57" s="43">
        <f>D60+D58</f>
        <v>54711</v>
      </c>
      <c r="E57" s="39"/>
      <c r="F57" s="39"/>
    </row>
    <row r="58" spans="1:6" ht="68.25" customHeight="1" x14ac:dyDescent="0.3">
      <c r="A58" s="136" t="s">
        <v>271</v>
      </c>
      <c r="B58" s="18" t="s">
        <v>270</v>
      </c>
      <c r="C58" s="45"/>
      <c r="D58" s="43">
        <f>D59</f>
        <v>33111</v>
      </c>
      <c r="E58" s="39"/>
      <c r="F58" s="39"/>
    </row>
    <row r="59" spans="1:6" ht="30.75" customHeight="1" x14ac:dyDescent="0.3">
      <c r="A59" s="137" t="s">
        <v>156</v>
      </c>
      <c r="B59" s="18"/>
      <c r="C59" s="45" t="s">
        <v>157</v>
      </c>
      <c r="D59" s="43">
        <v>33111</v>
      </c>
      <c r="E59" s="39"/>
      <c r="F59" s="39"/>
    </row>
    <row r="60" spans="1:6" ht="56.25" customHeight="1" x14ac:dyDescent="0.3">
      <c r="A60" s="136" t="s">
        <v>155</v>
      </c>
      <c r="B60" s="18" t="s">
        <v>158</v>
      </c>
      <c r="C60" s="45"/>
      <c r="D60" s="43">
        <f>D61</f>
        <v>21600</v>
      </c>
      <c r="E60" s="39"/>
      <c r="F60" s="39"/>
    </row>
    <row r="61" spans="1:6" ht="22.5" customHeight="1" x14ac:dyDescent="0.3">
      <c r="A61" s="137" t="s">
        <v>156</v>
      </c>
      <c r="B61" s="17"/>
      <c r="C61" s="45" t="s">
        <v>157</v>
      </c>
      <c r="D61" s="43">
        <v>21600</v>
      </c>
      <c r="E61" s="39"/>
      <c r="F61" s="39"/>
    </row>
    <row r="62" spans="1:6" ht="48.75" customHeight="1" x14ac:dyDescent="0.3">
      <c r="A62" s="139" t="s">
        <v>161</v>
      </c>
      <c r="B62" s="120" t="s">
        <v>162</v>
      </c>
      <c r="C62" s="41"/>
      <c r="D62" s="47">
        <f>D63</f>
        <v>576537.11</v>
      </c>
      <c r="E62" s="37"/>
      <c r="F62" s="37"/>
    </row>
    <row r="63" spans="1:6" ht="56.25" customHeight="1" x14ac:dyDescent="0.3">
      <c r="A63" s="140" t="s">
        <v>225</v>
      </c>
      <c r="B63" s="1" t="s">
        <v>163</v>
      </c>
      <c r="C63" s="41"/>
      <c r="D63" s="47">
        <f>D68+D66+D64</f>
        <v>576537.11</v>
      </c>
      <c r="E63" s="37"/>
      <c r="F63" s="37"/>
    </row>
    <row r="64" spans="1:6" ht="56.25" customHeight="1" x14ac:dyDescent="0.3">
      <c r="A64" s="140" t="s">
        <v>275</v>
      </c>
      <c r="B64" s="1" t="s">
        <v>274</v>
      </c>
      <c r="C64" s="41"/>
      <c r="D64" s="47">
        <f>D65</f>
        <v>174706.01</v>
      </c>
      <c r="E64" s="37"/>
      <c r="F64" s="37"/>
    </row>
    <row r="65" spans="1:6" ht="35.25" customHeight="1" x14ac:dyDescent="0.3">
      <c r="A65" s="128" t="s">
        <v>156</v>
      </c>
      <c r="B65" s="1"/>
      <c r="C65" s="41">
        <v>300</v>
      </c>
      <c r="D65" s="47">
        <v>174706.01</v>
      </c>
      <c r="E65" s="37"/>
      <c r="F65" s="37"/>
    </row>
    <row r="66" spans="1:6" ht="56.25" customHeight="1" x14ac:dyDescent="0.3">
      <c r="A66" s="140" t="s">
        <v>273</v>
      </c>
      <c r="B66" s="1" t="s">
        <v>272</v>
      </c>
      <c r="C66" s="41"/>
      <c r="D66" s="47">
        <f>D67</f>
        <v>217800</v>
      </c>
      <c r="E66" s="37"/>
      <c r="F66" s="37"/>
    </row>
    <row r="67" spans="1:6" ht="33.75" customHeight="1" x14ac:dyDescent="0.3">
      <c r="A67" s="128" t="s">
        <v>156</v>
      </c>
      <c r="B67" s="1"/>
      <c r="C67" s="41">
        <v>300</v>
      </c>
      <c r="D67" s="47">
        <v>217800</v>
      </c>
      <c r="E67" s="37"/>
      <c r="F67" s="37"/>
    </row>
    <row r="68" spans="1:6" ht="53.25" customHeight="1" x14ac:dyDescent="0.3">
      <c r="A68" s="136" t="s">
        <v>164</v>
      </c>
      <c r="B68" s="112" t="s">
        <v>245</v>
      </c>
      <c r="C68" s="41"/>
      <c r="D68" s="47">
        <f>D69</f>
        <v>184031.1</v>
      </c>
      <c r="E68" s="37"/>
      <c r="F68" s="37"/>
    </row>
    <row r="69" spans="1:6" ht="23.25" customHeight="1" x14ac:dyDescent="0.3">
      <c r="A69" s="128" t="s">
        <v>156</v>
      </c>
      <c r="B69" s="40"/>
      <c r="C69" s="41">
        <v>300</v>
      </c>
      <c r="D69" s="47">
        <v>184031.1</v>
      </c>
      <c r="E69" s="37"/>
      <c r="F69" s="37"/>
    </row>
    <row r="70" spans="1:6" ht="37.5" customHeight="1" x14ac:dyDescent="0.3">
      <c r="A70" s="126" t="s">
        <v>77</v>
      </c>
      <c r="B70" s="16" t="s">
        <v>165</v>
      </c>
      <c r="C70" s="54"/>
      <c r="D70" s="47">
        <f>D71</f>
        <v>20226455.060000002</v>
      </c>
      <c r="E70" s="37"/>
      <c r="F70" s="37"/>
    </row>
    <row r="71" spans="1:6" ht="36.75" customHeight="1" x14ac:dyDescent="0.3">
      <c r="A71" s="11" t="s">
        <v>78</v>
      </c>
      <c r="B71" s="17" t="s">
        <v>166</v>
      </c>
      <c r="C71" s="54"/>
      <c r="D71" s="47">
        <f>D72+D77+D82</f>
        <v>20226455.060000002</v>
      </c>
      <c r="E71" s="37"/>
      <c r="F71" s="37"/>
    </row>
    <row r="72" spans="1:6" ht="54.75" customHeight="1" x14ac:dyDescent="0.3">
      <c r="A72" s="12" t="s">
        <v>167</v>
      </c>
      <c r="B72" s="18" t="s">
        <v>169</v>
      </c>
      <c r="C72" s="54"/>
      <c r="D72" s="47">
        <f>D73+D75</f>
        <v>6195567.5899999999</v>
      </c>
      <c r="E72" s="37"/>
      <c r="F72" s="37"/>
    </row>
    <row r="73" spans="1:6" ht="54.75" customHeight="1" x14ac:dyDescent="0.3">
      <c r="A73" s="12" t="s">
        <v>168</v>
      </c>
      <c r="B73" s="18" t="s">
        <v>170</v>
      </c>
      <c r="C73" s="54"/>
      <c r="D73" s="47">
        <f>D74</f>
        <v>1984957</v>
      </c>
      <c r="E73" s="37"/>
      <c r="F73" s="37"/>
    </row>
    <row r="74" spans="1:6" ht="30" customHeight="1" x14ac:dyDescent="0.3">
      <c r="A74" s="141" t="s">
        <v>75</v>
      </c>
      <c r="B74" s="121"/>
      <c r="C74" s="122" t="s">
        <v>121</v>
      </c>
      <c r="D74" s="51">
        <v>1984957</v>
      </c>
      <c r="E74" s="37"/>
      <c r="F74" s="37"/>
    </row>
    <row r="75" spans="1:6" ht="38.25" customHeight="1" x14ac:dyDescent="0.3">
      <c r="A75" s="12" t="s">
        <v>173</v>
      </c>
      <c r="B75" s="18" t="s">
        <v>176</v>
      </c>
      <c r="C75" s="122"/>
      <c r="D75" s="47">
        <f>D76</f>
        <v>4210610.59</v>
      </c>
      <c r="E75" s="37"/>
      <c r="F75" s="37"/>
    </row>
    <row r="76" spans="1:6" ht="30" customHeight="1" x14ac:dyDescent="0.3">
      <c r="A76" s="141" t="s">
        <v>75</v>
      </c>
      <c r="B76" s="121"/>
      <c r="C76" s="122" t="s">
        <v>121</v>
      </c>
      <c r="D76" s="51">
        <v>4210610.59</v>
      </c>
      <c r="E76" s="37"/>
      <c r="F76" s="37"/>
    </row>
    <row r="77" spans="1:6" ht="48" customHeight="1" x14ac:dyDescent="0.3">
      <c r="A77" s="12" t="s">
        <v>171</v>
      </c>
      <c r="B77" s="18" t="s">
        <v>172</v>
      </c>
      <c r="C77" s="122"/>
      <c r="D77" s="47">
        <f>D78+D80</f>
        <v>14030887.470000001</v>
      </c>
      <c r="E77" s="37"/>
      <c r="F77" s="37"/>
    </row>
    <row r="78" spans="1:6" ht="42" customHeight="1" x14ac:dyDescent="0.3">
      <c r="A78" s="12" t="s">
        <v>79</v>
      </c>
      <c r="B78" s="19" t="s">
        <v>174</v>
      </c>
      <c r="C78" s="54"/>
      <c r="D78" s="47">
        <f>D79</f>
        <v>13242844</v>
      </c>
      <c r="E78" s="37"/>
      <c r="F78" s="37"/>
    </row>
    <row r="79" spans="1:6" ht="33.75" customHeight="1" x14ac:dyDescent="0.3">
      <c r="A79" s="132" t="s">
        <v>75</v>
      </c>
      <c r="B79" s="40"/>
      <c r="C79" s="41">
        <v>200</v>
      </c>
      <c r="D79" s="47">
        <v>13242844</v>
      </c>
      <c r="E79" s="37"/>
      <c r="F79" s="37"/>
    </row>
    <row r="80" spans="1:6" ht="33" customHeight="1" x14ac:dyDescent="0.3">
      <c r="A80" s="12" t="s">
        <v>228</v>
      </c>
      <c r="B80" s="18" t="s">
        <v>175</v>
      </c>
      <c r="C80" s="54"/>
      <c r="D80" s="47">
        <f>D81</f>
        <v>788043.47</v>
      </c>
      <c r="E80" s="37"/>
      <c r="F80" s="37"/>
    </row>
    <row r="81" spans="1:6" ht="33" customHeight="1" x14ac:dyDescent="0.3">
      <c r="A81" s="132" t="s">
        <v>75</v>
      </c>
      <c r="B81" s="40"/>
      <c r="C81" s="41">
        <v>200</v>
      </c>
      <c r="D81" s="47">
        <v>788043.47</v>
      </c>
      <c r="E81" s="37"/>
      <c r="F81" s="37"/>
    </row>
    <row r="82" spans="1:6" ht="101.25" customHeight="1" x14ac:dyDescent="0.3">
      <c r="A82" s="127" t="s">
        <v>248</v>
      </c>
      <c r="B82" s="151" t="s">
        <v>249</v>
      </c>
      <c r="C82" s="41"/>
      <c r="D82" s="47">
        <f>D83</f>
        <v>0</v>
      </c>
      <c r="E82" s="37"/>
      <c r="F82" s="37"/>
    </row>
    <row r="83" spans="1:6" ht="33" customHeight="1" x14ac:dyDescent="0.3">
      <c r="A83" s="132" t="s">
        <v>160</v>
      </c>
      <c r="B83" s="40"/>
      <c r="C83" s="41">
        <v>400</v>
      </c>
      <c r="D83" s="47">
        <v>0</v>
      </c>
      <c r="E83" s="37"/>
      <c r="F83" s="37"/>
    </row>
    <row r="84" spans="1:6" ht="65.25" customHeight="1" x14ac:dyDescent="0.3">
      <c r="A84" s="133" t="s">
        <v>80</v>
      </c>
      <c r="B84" s="21" t="s">
        <v>177</v>
      </c>
      <c r="C84" s="54"/>
      <c r="D84" s="47">
        <f>D85</f>
        <v>100000</v>
      </c>
      <c r="E84" s="37"/>
      <c r="F84" s="37"/>
    </row>
    <row r="85" spans="1:6" ht="67.5" customHeight="1" x14ac:dyDescent="0.3">
      <c r="A85" s="134" t="s">
        <v>81</v>
      </c>
      <c r="B85" s="22" t="s">
        <v>178</v>
      </c>
      <c r="C85" s="54"/>
      <c r="D85" s="47">
        <f>D87+D90</f>
        <v>100000</v>
      </c>
      <c r="E85" s="37"/>
      <c r="F85" s="37"/>
    </row>
    <row r="86" spans="1:6" ht="39.75" customHeight="1" x14ac:dyDescent="0.3">
      <c r="A86" s="135" t="s">
        <v>226</v>
      </c>
      <c r="B86" s="23" t="s">
        <v>179</v>
      </c>
      <c r="C86" s="54"/>
      <c r="D86" s="47">
        <f>D87</f>
        <v>90000</v>
      </c>
      <c r="E86" s="37"/>
      <c r="F86" s="37"/>
    </row>
    <row r="87" spans="1:6" ht="32.25" customHeight="1" x14ac:dyDescent="0.3">
      <c r="A87" s="12" t="s">
        <v>82</v>
      </c>
      <c r="B87" s="18" t="s">
        <v>180</v>
      </c>
      <c r="C87" s="54"/>
      <c r="D87" s="47">
        <f>D88</f>
        <v>90000</v>
      </c>
      <c r="E87" s="37"/>
      <c r="F87" s="37"/>
    </row>
    <row r="88" spans="1:6" ht="32.25" customHeight="1" x14ac:dyDescent="0.3">
      <c r="A88" s="132" t="s">
        <v>75</v>
      </c>
      <c r="B88" s="40"/>
      <c r="C88" s="50">
        <v>200</v>
      </c>
      <c r="D88" s="51">
        <v>90000</v>
      </c>
      <c r="E88" s="37"/>
      <c r="F88" s="37"/>
    </row>
    <row r="89" spans="1:6" ht="32.25" customHeight="1" x14ac:dyDescent="0.3">
      <c r="A89" s="127" t="s">
        <v>227</v>
      </c>
      <c r="B89" s="113" t="s">
        <v>181</v>
      </c>
      <c r="C89" s="50"/>
      <c r="D89" s="51">
        <f>D90</f>
        <v>10000</v>
      </c>
      <c r="E89" s="37"/>
      <c r="F89" s="37"/>
    </row>
    <row r="90" spans="1:6" ht="33" customHeight="1" x14ac:dyDescent="0.3">
      <c r="A90" s="12" t="s">
        <v>83</v>
      </c>
      <c r="B90" s="18" t="s">
        <v>182</v>
      </c>
      <c r="C90" s="54"/>
      <c r="D90" s="47">
        <f>D91</f>
        <v>10000</v>
      </c>
      <c r="E90" s="37"/>
      <c r="F90" s="37"/>
    </row>
    <row r="91" spans="1:6" ht="33" customHeight="1" x14ac:dyDescent="0.3">
      <c r="A91" s="132" t="s">
        <v>75</v>
      </c>
      <c r="B91" s="40"/>
      <c r="C91" s="50">
        <v>200</v>
      </c>
      <c r="D91" s="51">
        <v>10000</v>
      </c>
      <c r="E91" s="37"/>
      <c r="F91" s="37"/>
    </row>
    <row r="92" spans="1:6" ht="33" customHeight="1" x14ac:dyDescent="0.3">
      <c r="A92" s="133" t="s">
        <v>84</v>
      </c>
      <c r="B92" s="21" t="s">
        <v>183</v>
      </c>
      <c r="C92" s="54"/>
      <c r="D92" s="47">
        <f>D93</f>
        <v>9069492.9699999988</v>
      </c>
      <c r="E92" s="37"/>
      <c r="F92" s="37"/>
    </row>
    <row r="93" spans="1:6" ht="42.75" customHeight="1" x14ac:dyDescent="0.3">
      <c r="A93" s="130" t="s">
        <v>85</v>
      </c>
      <c r="B93" s="20" t="s">
        <v>184</v>
      </c>
      <c r="C93" s="54"/>
      <c r="D93" s="47">
        <f>D94+D97+D106+D109+D112</f>
        <v>9069492.9699999988</v>
      </c>
      <c r="E93" s="37"/>
      <c r="F93" s="37"/>
    </row>
    <row r="94" spans="1:6" ht="41.25" customHeight="1" x14ac:dyDescent="0.3">
      <c r="A94" s="131" t="s">
        <v>185</v>
      </c>
      <c r="B94" s="19" t="s">
        <v>186</v>
      </c>
      <c r="C94" s="54"/>
      <c r="D94" s="47">
        <f>D95</f>
        <v>498000</v>
      </c>
      <c r="E94" s="37"/>
      <c r="F94" s="37"/>
    </row>
    <row r="95" spans="1:6" ht="39.75" customHeight="1" x14ac:dyDescent="0.3">
      <c r="A95" s="135" t="s">
        <v>231</v>
      </c>
      <c r="B95" s="23" t="s">
        <v>187</v>
      </c>
      <c r="C95" s="35"/>
      <c r="D95" s="36">
        <f>D96</f>
        <v>498000</v>
      </c>
      <c r="E95" s="37"/>
      <c r="F95" s="37"/>
    </row>
    <row r="96" spans="1:6" ht="33.75" customHeight="1" x14ac:dyDescent="0.3">
      <c r="A96" s="132" t="s">
        <v>75</v>
      </c>
      <c r="B96" s="40"/>
      <c r="C96" s="50">
        <v>200</v>
      </c>
      <c r="D96" s="36">
        <v>498000</v>
      </c>
      <c r="E96" s="37"/>
      <c r="F96" s="37"/>
    </row>
    <row r="97" spans="1:6" ht="33.75" customHeight="1" x14ac:dyDescent="0.3">
      <c r="A97" s="127" t="s">
        <v>188</v>
      </c>
      <c r="B97" s="113" t="s">
        <v>189</v>
      </c>
      <c r="C97" s="50"/>
      <c r="D97" s="36">
        <f>D102+D100+D98+D104</f>
        <v>3697129.4699999997</v>
      </c>
      <c r="E97" s="37"/>
      <c r="F97" s="37"/>
    </row>
    <row r="98" spans="1:6" ht="33.75" customHeight="1" x14ac:dyDescent="0.3">
      <c r="A98" s="127" t="s">
        <v>255</v>
      </c>
      <c r="B98" s="113" t="s">
        <v>254</v>
      </c>
      <c r="C98" s="50"/>
      <c r="D98" s="36">
        <f>D99</f>
        <v>2020025</v>
      </c>
      <c r="E98" s="37"/>
      <c r="F98" s="37"/>
    </row>
    <row r="99" spans="1:6" ht="33.75" customHeight="1" x14ac:dyDescent="0.3">
      <c r="A99" s="132" t="s">
        <v>75</v>
      </c>
      <c r="B99" s="113"/>
      <c r="C99" s="50">
        <v>200</v>
      </c>
      <c r="D99" s="36">
        <v>2020025</v>
      </c>
      <c r="E99" s="37"/>
      <c r="F99" s="37"/>
    </row>
    <row r="100" spans="1:6" ht="33.75" customHeight="1" x14ac:dyDescent="0.3">
      <c r="A100" s="127" t="s">
        <v>246</v>
      </c>
      <c r="B100" s="113" t="s">
        <v>247</v>
      </c>
      <c r="C100" s="50"/>
      <c r="D100" s="36">
        <f>D101</f>
        <v>1516975.47</v>
      </c>
      <c r="E100" s="37"/>
      <c r="F100" s="37"/>
    </row>
    <row r="101" spans="1:6" ht="33.75" customHeight="1" x14ac:dyDescent="0.3">
      <c r="A101" s="132" t="s">
        <v>75</v>
      </c>
      <c r="B101" s="40"/>
      <c r="C101" s="50">
        <v>200</v>
      </c>
      <c r="D101" s="36">
        <v>1516975.47</v>
      </c>
      <c r="E101" s="37"/>
      <c r="F101" s="37"/>
    </row>
    <row r="102" spans="1:6" ht="33" customHeight="1" x14ac:dyDescent="0.3">
      <c r="A102" s="135" t="s">
        <v>88</v>
      </c>
      <c r="B102" s="23" t="s">
        <v>190</v>
      </c>
      <c r="C102" s="35"/>
      <c r="D102" s="36">
        <f>D103</f>
        <v>50000</v>
      </c>
      <c r="E102" s="37"/>
      <c r="F102" s="37"/>
    </row>
    <row r="103" spans="1:6" ht="33" customHeight="1" x14ac:dyDescent="0.3">
      <c r="A103" s="132" t="s">
        <v>75</v>
      </c>
      <c r="B103" s="40"/>
      <c r="C103" s="50">
        <v>200</v>
      </c>
      <c r="D103" s="43">
        <v>50000</v>
      </c>
      <c r="E103" s="37"/>
      <c r="F103" s="37"/>
    </row>
    <row r="104" spans="1:6" ht="33" customHeight="1" x14ac:dyDescent="0.3">
      <c r="A104" s="132" t="s">
        <v>290</v>
      </c>
      <c r="B104" s="113" t="s">
        <v>291</v>
      </c>
      <c r="C104" s="50"/>
      <c r="D104" s="43">
        <f>D105</f>
        <v>110129</v>
      </c>
      <c r="E104" s="37"/>
      <c r="F104" s="37"/>
    </row>
    <row r="105" spans="1:6" ht="33" customHeight="1" x14ac:dyDescent="0.3">
      <c r="A105" s="132" t="s">
        <v>76</v>
      </c>
      <c r="B105" s="40"/>
      <c r="C105" s="50">
        <v>800</v>
      </c>
      <c r="D105" s="43">
        <v>110129</v>
      </c>
      <c r="E105" s="37"/>
      <c r="F105" s="37"/>
    </row>
    <row r="106" spans="1:6" ht="33" customHeight="1" x14ac:dyDescent="0.3">
      <c r="A106" s="127" t="s">
        <v>191</v>
      </c>
      <c r="B106" s="113" t="s">
        <v>192</v>
      </c>
      <c r="C106" s="50"/>
      <c r="D106" s="36">
        <f>D107</f>
        <v>250000</v>
      </c>
      <c r="E106" s="37"/>
      <c r="F106" s="37"/>
    </row>
    <row r="107" spans="1:6" ht="23.25" customHeight="1" x14ac:dyDescent="0.3">
      <c r="A107" s="135" t="s">
        <v>87</v>
      </c>
      <c r="B107" s="23" t="s">
        <v>195</v>
      </c>
      <c r="C107" s="35"/>
      <c r="D107" s="36">
        <f>D108</f>
        <v>250000</v>
      </c>
      <c r="E107" s="37"/>
      <c r="F107" s="37"/>
    </row>
    <row r="108" spans="1:6" ht="30" customHeight="1" x14ac:dyDescent="0.3">
      <c r="A108" s="132" t="s">
        <v>75</v>
      </c>
      <c r="B108" s="40"/>
      <c r="C108" s="50">
        <v>200</v>
      </c>
      <c r="D108" s="43">
        <v>250000</v>
      </c>
      <c r="E108" s="37"/>
      <c r="F108" s="37"/>
    </row>
    <row r="109" spans="1:6" ht="34.5" customHeight="1" x14ac:dyDescent="0.3">
      <c r="A109" s="127" t="s">
        <v>193</v>
      </c>
      <c r="B109" s="113" t="s">
        <v>194</v>
      </c>
      <c r="C109" s="50"/>
      <c r="D109" s="43">
        <f>D110</f>
        <v>524363.5</v>
      </c>
      <c r="E109" s="37"/>
      <c r="F109" s="37"/>
    </row>
    <row r="110" spans="1:6" ht="32.25" customHeight="1" x14ac:dyDescent="0.3">
      <c r="A110" s="135" t="s">
        <v>231</v>
      </c>
      <c r="B110" s="23" t="s">
        <v>196</v>
      </c>
      <c r="C110" s="35"/>
      <c r="D110" s="36">
        <f>D111</f>
        <v>524363.5</v>
      </c>
      <c r="E110" s="37"/>
      <c r="F110" s="37"/>
    </row>
    <row r="111" spans="1:6" ht="32.25" customHeight="1" x14ac:dyDescent="0.3">
      <c r="A111" s="132" t="s">
        <v>75</v>
      </c>
      <c r="B111" s="40"/>
      <c r="C111" s="50">
        <v>200</v>
      </c>
      <c r="D111" s="36">
        <v>524363.5</v>
      </c>
      <c r="E111" s="37"/>
      <c r="F111" s="37"/>
    </row>
    <row r="112" spans="1:6" ht="32.25" customHeight="1" x14ac:dyDescent="0.3">
      <c r="A112" s="127" t="s">
        <v>197</v>
      </c>
      <c r="B112" s="113" t="s">
        <v>229</v>
      </c>
      <c r="C112" s="50"/>
      <c r="D112" s="36">
        <f>D113</f>
        <v>4100000</v>
      </c>
      <c r="E112" s="37"/>
      <c r="F112" s="37"/>
    </row>
    <row r="113" spans="1:6" ht="32.25" customHeight="1" x14ac:dyDescent="0.3">
      <c r="A113" s="135" t="s">
        <v>86</v>
      </c>
      <c r="B113" s="23" t="s">
        <v>198</v>
      </c>
      <c r="C113" s="54"/>
      <c r="D113" s="47">
        <f>D114</f>
        <v>4100000</v>
      </c>
      <c r="E113" s="37"/>
      <c r="F113" s="37"/>
    </row>
    <row r="114" spans="1:6" ht="32.25" customHeight="1" x14ac:dyDescent="0.3">
      <c r="A114" s="132" t="s">
        <v>75</v>
      </c>
      <c r="B114" s="40"/>
      <c r="C114" s="50">
        <v>200</v>
      </c>
      <c r="D114" s="51">
        <v>4100000</v>
      </c>
      <c r="E114" s="37"/>
      <c r="F114" s="37"/>
    </row>
    <row r="115" spans="1:6" ht="32.25" customHeight="1" x14ac:dyDescent="0.3">
      <c r="A115" s="156" t="s">
        <v>266</v>
      </c>
      <c r="B115" s="25" t="s">
        <v>262</v>
      </c>
      <c r="C115" s="155"/>
      <c r="D115" s="157">
        <f>D116</f>
        <v>358000</v>
      </c>
      <c r="E115" s="37"/>
      <c r="F115" s="37"/>
    </row>
    <row r="116" spans="1:6" ht="32.25" customHeight="1" x14ac:dyDescent="0.3">
      <c r="A116" s="132" t="s">
        <v>267</v>
      </c>
      <c r="B116" s="113" t="s">
        <v>263</v>
      </c>
      <c r="C116" s="50"/>
      <c r="D116" s="51">
        <f>D119</f>
        <v>358000</v>
      </c>
      <c r="E116" s="37"/>
      <c r="F116" s="37"/>
    </row>
    <row r="117" spans="1:6" ht="32.25" customHeight="1" x14ac:dyDescent="0.3">
      <c r="A117" s="10" t="s">
        <v>268</v>
      </c>
      <c r="B117" s="113" t="s">
        <v>264</v>
      </c>
      <c r="C117" s="50"/>
      <c r="D117" s="51">
        <f>D118</f>
        <v>358000</v>
      </c>
      <c r="E117" s="37"/>
      <c r="F117" s="37"/>
    </row>
    <row r="118" spans="1:6" ht="98.25" customHeight="1" x14ac:dyDescent="0.3">
      <c r="A118" s="13" t="s">
        <v>269</v>
      </c>
      <c r="B118" s="113" t="s">
        <v>265</v>
      </c>
      <c r="C118" s="50"/>
      <c r="D118" s="51">
        <f>D119</f>
        <v>358000</v>
      </c>
      <c r="E118" s="37"/>
      <c r="F118" s="37"/>
    </row>
    <row r="119" spans="1:6" ht="32.25" customHeight="1" thickBot="1" x14ac:dyDescent="0.35">
      <c r="A119" s="132" t="s">
        <v>74</v>
      </c>
      <c r="B119" s="40"/>
      <c r="C119" s="50">
        <v>500</v>
      </c>
      <c r="D119" s="51">
        <v>358000</v>
      </c>
      <c r="E119" s="37"/>
      <c r="F119" s="37"/>
    </row>
    <row r="120" spans="1:6" ht="32.25" customHeight="1" thickBot="1" x14ac:dyDescent="0.35">
      <c r="A120" s="159" t="s">
        <v>278</v>
      </c>
      <c r="B120" s="25" t="s">
        <v>279</v>
      </c>
      <c r="C120" s="160"/>
      <c r="D120" s="157">
        <f>D121</f>
        <v>5197587</v>
      </c>
      <c r="E120" s="37"/>
      <c r="F120" s="37"/>
    </row>
    <row r="121" spans="1:6" ht="44.25" customHeight="1" x14ac:dyDescent="0.3">
      <c r="A121" s="132" t="s">
        <v>280</v>
      </c>
      <c r="B121" s="113" t="s">
        <v>279</v>
      </c>
      <c r="C121" s="50"/>
      <c r="D121" s="51">
        <f>D122+D125</f>
        <v>5197587</v>
      </c>
      <c r="E121" s="37"/>
      <c r="F121" s="37"/>
    </row>
    <row r="122" spans="1:6" ht="44.25" customHeight="1" x14ac:dyDescent="0.3">
      <c r="A122" s="127" t="s">
        <v>281</v>
      </c>
      <c r="B122" s="113" t="s">
        <v>284</v>
      </c>
      <c r="C122" s="50"/>
      <c r="D122" s="51">
        <f>D123</f>
        <v>2062468.16</v>
      </c>
      <c r="E122" s="37"/>
      <c r="F122" s="37"/>
    </row>
    <row r="123" spans="1:6" ht="44.25" customHeight="1" x14ac:dyDescent="0.3">
      <c r="A123" s="127" t="s">
        <v>282</v>
      </c>
      <c r="B123" s="113" t="s">
        <v>285</v>
      </c>
      <c r="C123" s="50"/>
      <c r="D123" s="51">
        <f>D124</f>
        <v>2062468.16</v>
      </c>
      <c r="E123" s="37"/>
      <c r="F123" s="37"/>
    </row>
    <row r="124" spans="1:6" ht="44.25" customHeight="1" x14ac:dyDescent="0.3">
      <c r="A124" s="132" t="s">
        <v>75</v>
      </c>
      <c r="B124" s="113"/>
      <c r="C124" s="50">
        <v>200</v>
      </c>
      <c r="D124" s="51">
        <v>2062468.16</v>
      </c>
      <c r="E124" s="37"/>
      <c r="F124" s="37"/>
    </row>
    <row r="125" spans="1:6" ht="44.25" customHeight="1" x14ac:dyDescent="0.3">
      <c r="A125" s="127" t="s">
        <v>283</v>
      </c>
      <c r="B125" s="113" t="s">
        <v>287</v>
      </c>
      <c r="C125" s="50"/>
      <c r="D125" s="51">
        <f>D126</f>
        <v>3135118.84</v>
      </c>
      <c r="E125" s="37"/>
      <c r="F125" s="37"/>
    </row>
    <row r="126" spans="1:6" ht="44.25" customHeight="1" x14ac:dyDescent="0.3">
      <c r="A126" s="132" t="s">
        <v>282</v>
      </c>
      <c r="B126" s="113" t="s">
        <v>286</v>
      </c>
      <c r="C126" s="50"/>
      <c r="D126" s="51">
        <f>D127</f>
        <v>3135118.84</v>
      </c>
      <c r="E126" s="37"/>
      <c r="F126" s="37"/>
    </row>
    <row r="127" spans="1:6" ht="44.25" customHeight="1" x14ac:dyDescent="0.3">
      <c r="A127" s="132" t="s">
        <v>75</v>
      </c>
      <c r="B127" s="113"/>
      <c r="C127" s="50">
        <v>200</v>
      </c>
      <c r="D127" s="51">
        <v>3135118.84</v>
      </c>
      <c r="E127" s="37"/>
      <c r="F127" s="37"/>
    </row>
    <row r="128" spans="1:6" ht="18" customHeight="1" x14ac:dyDescent="0.3">
      <c r="A128" s="133" t="s">
        <v>89</v>
      </c>
      <c r="B128" s="25" t="s">
        <v>199</v>
      </c>
      <c r="C128" s="45"/>
      <c r="D128" s="36">
        <f>D129+D132+D135+D137+D141+D143+D145+D147+D149+D151+D153+D155+D157+D159</f>
        <v>6054622</v>
      </c>
      <c r="E128" s="37"/>
      <c r="F128" s="37"/>
    </row>
    <row r="129" spans="1:6" ht="58.5" customHeight="1" x14ac:dyDescent="0.3">
      <c r="A129" s="142" t="s">
        <v>211</v>
      </c>
      <c r="B129" s="119" t="s">
        <v>213</v>
      </c>
      <c r="C129" s="123"/>
      <c r="D129" s="57">
        <f>D130+D131</f>
        <v>52456.72</v>
      </c>
      <c r="E129" s="37"/>
      <c r="F129" s="37"/>
    </row>
    <row r="130" spans="1:6" ht="57" customHeight="1" x14ac:dyDescent="0.3">
      <c r="A130" s="132" t="s">
        <v>93</v>
      </c>
      <c r="B130" s="119"/>
      <c r="C130" s="124" t="s">
        <v>212</v>
      </c>
      <c r="D130" s="125">
        <v>40351.32</v>
      </c>
      <c r="E130" s="37"/>
      <c r="F130" s="37"/>
    </row>
    <row r="131" spans="1:6" ht="32.25" customHeight="1" x14ac:dyDescent="0.3">
      <c r="A131" s="132" t="s">
        <v>75</v>
      </c>
      <c r="B131" s="150"/>
      <c r="C131" s="124" t="s">
        <v>121</v>
      </c>
      <c r="D131" s="125">
        <v>12105.4</v>
      </c>
      <c r="E131" s="37"/>
      <c r="F131" s="37"/>
    </row>
    <row r="132" spans="1:6" ht="45" customHeight="1" x14ac:dyDescent="0.3">
      <c r="A132" s="127" t="s">
        <v>240</v>
      </c>
      <c r="B132" s="144" t="s">
        <v>239</v>
      </c>
      <c r="C132" s="124"/>
      <c r="D132" s="125">
        <f>D133+D134</f>
        <v>180550</v>
      </c>
      <c r="E132" s="37"/>
      <c r="F132" s="37"/>
    </row>
    <row r="133" spans="1:6" ht="57" customHeight="1" x14ac:dyDescent="0.3">
      <c r="A133" s="146" t="s">
        <v>241</v>
      </c>
      <c r="B133" s="144"/>
      <c r="C133" s="124" t="s">
        <v>212</v>
      </c>
      <c r="D133" s="125">
        <v>154654.03</v>
      </c>
      <c r="E133" s="37"/>
      <c r="F133" s="37"/>
    </row>
    <row r="134" spans="1:6" ht="20.25" customHeight="1" x14ac:dyDescent="0.3">
      <c r="A134" s="147" t="s">
        <v>75</v>
      </c>
      <c r="B134" s="144"/>
      <c r="C134" s="124" t="s">
        <v>121</v>
      </c>
      <c r="D134" s="125">
        <v>25895.97</v>
      </c>
      <c r="E134" s="37"/>
      <c r="F134" s="37"/>
    </row>
    <row r="135" spans="1:6" ht="24" customHeight="1" x14ac:dyDescent="0.3">
      <c r="A135" s="84" t="s">
        <v>90</v>
      </c>
      <c r="B135" s="5" t="s">
        <v>200</v>
      </c>
      <c r="C135" s="45"/>
      <c r="D135" s="36">
        <f>D136</f>
        <v>990000</v>
      </c>
      <c r="E135" s="37"/>
      <c r="F135" s="37"/>
    </row>
    <row r="136" spans="1:6" ht="53.25" customHeight="1" x14ac:dyDescent="0.3">
      <c r="A136" s="132" t="s">
        <v>93</v>
      </c>
      <c r="B136" s="40"/>
      <c r="C136" s="50">
        <v>100</v>
      </c>
      <c r="D136" s="43">
        <v>990000</v>
      </c>
      <c r="E136" s="37"/>
      <c r="F136" s="37"/>
    </row>
    <row r="137" spans="1:6" ht="23.25" customHeight="1" x14ac:dyDescent="0.3">
      <c r="A137" s="84" t="s">
        <v>91</v>
      </c>
      <c r="B137" s="5" t="s">
        <v>201</v>
      </c>
      <c r="C137" s="45"/>
      <c r="D137" s="36">
        <f>D138+D139+D140</f>
        <v>4347237.9000000004</v>
      </c>
      <c r="E137" s="37"/>
      <c r="F137" s="37"/>
    </row>
    <row r="138" spans="1:6" ht="50.25" customHeight="1" x14ac:dyDescent="0.3">
      <c r="A138" s="132" t="s">
        <v>93</v>
      </c>
      <c r="B138" s="40"/>
      <c r="C138" s="50">
        <v>100</v>
      </c>
      <c r="D138" s="47">
        <v>3182750</v>
      </c>
      <c r="E138" s="37"/>
      <c r="F138" s="37"/>
    </row>
    <row r="139" spans="1:6" ht="28.5" customHeight="1" x14ac:dyDescent="0.3">
      <c r="A139" s="132" t="s">
        <v>75</v>
      </c>
      <c r="B139" s="23"/>
      <c r="C139" s="50">
        <v>200</v>
      </c>
      <c r="D139" s="47">
        <v>945000</v>
      </c>
      <c r="E139" s="37"/>
      <c r="F139" s="37"/>
    </row>
    <row r="140" spans="1:6" ht="21.75" customHeight="1" x14ac:dyDescent="0.3">
      <c r="A140" s="132" t="s">
        <v>76</v>
      </c>
      <c r="B140" s="40"/>
      <c r="C140" s="50">
        <v>800</v>
      </c>
      <c r="D140" s="47">
        <v>219487.9</v>
      </c>
      <c r="E140" s="37"/>
      <c r="F140" s="37"/>
    </row>
    <row r="141" spans="1:6" ht="21.75" customHeight="1" x14ac:dyDescent="0.3">
      <c r="A141" s="127" t="s">
        <v>257</v>
      </c>
      <c r="B141" s="113" t="s">
        <v>256</v>
      </c>
      <c r="C141" s="50"/>
      <c r="D141" s="47">
        <f>D142</f>
        <v>30000</v>
      </c>
      <c r="E141" s="37"/>
      <c r="F141" s="37"/>
    </row>
    <row r="142" spans="1:6" ht="21.75" customHeight="1" x14ac:dyDescent="0.3">
      <c r="A142" s="132" t="s">
        <v>75</v>
      </c>
      <c r="B142" s="40"/>
      <c r="C142" s="50">
        <v>200</v>
      </c>
      <c r="D142" s="47">
        <v>30000</v>
      </c>
      <c r="E142" s="37"/>
      <c r="F142" s="37"/>
    </row>
    <row r="143" spans="1:6" ht="62.25" customHeight="1" x14ac:dyDescent="0.3">
      <c r="A143" s="127" t="s">
        <v>92</v>
      </c>
      <c r="B143" s="5" t="s">
        <v>202</v>
      </c>
      <c r="C143" s="35"/>
      <c r="D143" s="36">
        <f>D144</f>
        <v>67210.17</v>
      </c>
      <c r="E143" s="39"/>
      <c r="F143" s="39"/>
    </row>
    <row r="144" spans="1:6" ht="24.75" customHeight="1" x14ac:dyDescent="0.3">
      <c r="A144" s="128" t="s">
        <v>74</v>
      </c>
      <c r="B144" s="40"/>
      <c r="C144" s="41">
        <v>500</v>
      </c>
      <c r="D144" s="36">
        <v>67210.17</v>
      </c>
      <c r="E144" s="39"/>
      <c r="F144" s="39"/>
    </row>
    <row r="145" spans="1:6" ht="26.25" customHeight="1" x14ac:dyDescent="0.3">
      <c r="A145" s="127" t="s">
        <v>105</v>
      </c>
      <c r="B145" s="5" t="s">
        <v>203</v>
      </c>
      <c r="C145" s="41"/>
      <c r="D145" s="47">
        <f>D146</f>
        <v>100000</v>
      </c>
      <c r="E145" s="37"/>
      <c r="F145" s="37"/>
    </row>
    <row r="146" spans="1:6" ht="22.5" customHeight="1" x14ac:dyDescent="0.3">
      <c r="A146" s="128" t="s">
        <v>76</v>
      </c>
      <c r="B146" s="40"/>
      <c r="C146" s="41">
        <v>800</v>
      </c>
      <c r="D146" s="51">
        <v>100000</v>
      </c>
      <c r="E146" s="37"/>
      <c r="F146" s="37"/>
    </row>
    <row r="147" spans="1:6" ht="52.5" customHeight="1" x14ac:dyDescent="0.3">
      <c r="A147" s="127" t="s">
        <v>94</v>
      </c>
      <c r="B147" s="5" t="s">
        <v>204</v>
      </c>
      <c r="C147" s="42"/>
      <c r="D147" s="36">
        <f>D148</f>
        <v>65726.8</v>
      </c>
      <c r="E147" s="37"/>
      <c r="F147" s="37"/>
    </row>
    <row r="148" spans="1:6" ht="22.5" customHeight="1" x14ac:dyDescent="0.3">
      <c r="A148" s="128" t="s">
        <v>74</v>
      </c>
      <c r="B148" s="40"/>
      <c r="C148" s="41">
        <v>500</v>
      </c>
      <c r="D148" s="43">
        <v>65726.8</v>
      </c>
      <c r="E148" s="37"/>
      <c r="F148" s="37"/>
    </row>
    <row r="149" spans="1:6" s="32" customFormat="1" ht="49.5" x14ac:dyDescent="0.3">
      <c r="A149" s="127" t="s">
        <v>95</v>
      </c>
      <c r="B149" s="5" t="s">
        <v>205</v>
      </c>
      <c r="C149" s="35"/>
      <c r="D149" s="36">
        <f>D150</f>
        <v>47937.31</v>
      </c>
      <c r="E149" s="37"/>
      <c r="F149" s="37"/>
    </row>
    <row r="150" spans="1:6" s="32" customFormat="1" ht="15" customHeight="1" x14ac:dyDescent="0.3">
      <c r="A150" s="128" t="s">
        <v>74</v>
      </c>
      <c r="B150" s="40"/>
      <c r="C150" s="41">
        <v>500</v>
      </c>
      <c r="D150" s="43">
        <v>47937.31</v>
      </c>
      <c r="E150" s="44"/>
      <c r="F150" s="44"/>
    </row>
    <row r="151" spans="1:6" s="32" customFormat="1" ht="48.75" customHeight="1" x14ac:dyDescent="0.3">
      <c r="A151" s="127" t="s">
        <v>96</v>
      </c>
      <c r="B151" s="5" t="s">
        <v>206</v>
      </c>
      <c r="C151" s="35"/>
      <c r="D151" s="43">
        <f>D152</f>
        <v>94246.67</v>
      </c>
      <c r="E151" s="44"/>
      <c r="F151" s="44"/>
    </row>
    <row r="152" spans="1:6" s="32" customFormat="1" ht="28.5" customHeight="1" x14ac:dyDescent="0.3">
      <c r="A152" s="128" t="s">
        <v>74</v>
      </c>
      <c r="B152" s="40"/>
      <c r="C152" s="41">
        <v>500</v>
      </c>
      <c r="D152" s="43">
        <v>94246.67</v>
      </c>
      <c r="E152" s="39"/>
      <c r="F152" s="39"/>
    </row>
    <row r="153" spans="1:6" s="32" customFormat="1" ht="67.5" customHeight="1" x14ac:dyDescent="0.3">
      <c r="A153" s="127" t="s">
        <v>98</v>
      </c>
      <c r="B153" s="5" t="s">
        <v>208</v>
      </c>
      <c r="C153" s="35"/>
      <c r="D153" s="36">
        <f>D154</f>
        <v>13474.19</v>
      </c>
      <c r="E153" s="44"/>
      <c r="F153" s="44"/>
    </row>
    <row r="154" spans="1:6" s="32" customFormat="1" ht="33" customHeight="1" x14ac:dyDescent="0.3">
      <c r="A154" s="128" t="s">
        <v>74</v>
      </c>
      <c r="B154" s="40"/>
      <c r="C154" s="41">
        <v>500</v>
      </c>
      <c r="D154" s="43">
        <v>13474.19</v>
      </c>
      <c r="E154" s="44"/>
      <c r="F154" s="44"/>
    </row>
    <row r="155" spans="1:6" s="32" customFormat="1" ht="49.5" customHeight="1" x14ac:dyDescent="0.3">
      <c r="A155" s="142" t="s">
        <v>97</v>
      </c>
      <c r="B155" s="55" t="s">
        <v>207</v>
      </c>
      <c r="C155" s="56"/>
      <c r="D155" s="57">
        <f>D156</f>
        <v>9782.24</v>
      </c>
      <c r="E155" s="44"/>
      <c r="F155" s="44"/>
    </row>
    <row r="156" spans="1:6" s="32" customFormat="1" ht="30" customHeight="1" x14ac:dyDescent="0.3">
      <c r="A156" s="128" t="s">
        <v>74</v>
      </c>
      <c r="B156" s="40"/>
      <c r="C156" s="111">
        <v>500</v>
      </c>
      <c r="D156" s="43">
        <v>9782.24</v>
      </c>
      <c r="E156" s="44"/>
      <c r="F156" s="44"/>
    </row>
    <row r="157" spans="1:6" s="32" customFormat="1" ht="49.5" customHeight="1" x14ac:dyDescent="0.3">
      <c r="A157" s="142" t="s">
        <v>209</v>
      </c>
      <c r="B157" s="119" t="s">
        <v>210</v>
      </c>
      <c r="C157" s="123"/>
      <c r="D157" s="57">
        <f>D158</f>
        <v>41000</v>
      </c>
      <c r="E157" s="44"/>
      <c r="F157" s="44"/>
    </row>
    <row r="158" spans="1:6" s="32" customFormat="1" ht="27" customHeight="1" x14ac:dyDescent="0.3">
      <c r="A158" s="143" t="s">
        <v>156</v>
      </c>
      <c r="B158" s="119"/>
      <c r="C158" s="124" t="s">
        <v>157</v>
      </c>
      <c r="D158" s="57">
        <v>41000</v>
      </c>
      <c r="E158" s="39"/>
      <c r="F158" s="39"/>
    </row>
    <row r="159" spans="1:6" s="32" customFormat="1" ht="39" customHeight="1" x14ac:dyDescent="0.3">
      <c r="A159" s="153" t="s">
        <v>259</v>
      </c>
      <c r="B159" s="152" t="s">
        <v>258</v>
      </c>
      <c r="C159" s="154"/>
      <c r="D159" s="57">
        <f>D160</f>
        <v>15000</v>
      </c>
      <c r="E159" s="39"/>
      <c r="F159" s="39"/>
    </row>
    <row r="160" spans="1:6" s="32" customFormat="1" ht="29.25" customHeight="1" x14ac:dyDescent="0.3">
      <c r="A160" s="132" t="s">
        <v>75</v>
      </c>
      <c r="B160" s="152"/>
      <c r="C160" s="154" t="s">
        <v>121</v>
      </c>
      <c r="D160" s="57">
        <v>15000</v>
      </c>
      <c r="E160" s="39"/>
      <c r="F160" s="39"/>
    </row>
    <row r="161" spans="1:6" s="32" customFormat="1" ht="25.5" customHeight="1" x14ac:dyDescent="0.3">
      <c r="A161" s="27" t="s">
        <v>99</v>
      </c>
      <c r="B161" s="58"/>
      <c r="C161" s="59"/>
      <c r="D161" s="60">
        <f>D12+D25+D32+D39+D47+D70+D84+D92+D128+D115+D120</f>
        <v>48372809.730000004</v>
      </c>
      <c r="E161" s="65"/>
      <c r="F161" s="65"/>
    </row>
    <row r="162" spans="1:6" s="32" customFormat="1" ht="25.5" customHeight="1" x14ac:dyDescent="0.3">
      <c r="A162" s="61"/>
      <c r="B162" s="62"/>
      <c r="C162" s="62"/>
      <c r="D162" s="104"/>
      <c r="E162" s="65"/>
      <c r="F162" s="65"/>
    </row>
    <row r="163" spans="1:6" s="32" customFormat="1" ht="25.5" customHeight="1" x14ac:dyDescent="0.3">
      <c r="A163" s="61"/>
      <c r="B163" s="62"/>
      <c r="C163" s="62"/>
      <c r="D163" s="104"/>
      <c r="E163" s="65"/>
      <c r="F163" s="65"/>
    </row>
    <row r="164" spans="1:6" s="32" customFormat="1" ht="25.5" customHeight="1" x14ac:dyDescent="0.3">
      <c r="A164" s="63"/>
      <c r="B164" s="61"/>
      <c r="C164" s="62"/>
      <c r="D164" s="105"/>
      <c r="E164" s="65"/>
      <c r="F164" s="65"/>
    </row>
    <row r="165" spans="1:6" s="32" customFormat="1" ht="28.5" customHeight="1" x14ac:dyDescent="0.3">
      <c r="A165" s="63"/>
      <c r="B165" s="61"/>
      <c r="C165" s="64"/>
      <c r="D165" s="104"/>
      <c r="E165" s="65"/>
      <c r="F165" s="65"/>
    </row>
    <row r="166" spans="1:6" s="32" customFormat="1" ht="18.75" customHeight="1" x14ac:dyDescent="0.3">
      <c r="A166" s="61"/>
      <c r="B166" s="61"/>
      <c r="C166" s="64"/>
      <c r="D166" s="104"/>
      <c r="E166" s="65"/>
      <c r="F166" s="65"/>
    </row>
    <row r="167" spans="1:6" s="32" customFormat="1" ht="18.75" customHeight="1" x14ac:dyDescent="0.3">
      <c r="A167" s="63"/>
      <c r="B167" s="61"/>
      <c r="C167" s="64"/>
      <c r="D167" s="104"/>
      <c r="E167" s="65"/>
      <c r="F167" s="65"/>
    </row>
    <row r="168" spans="1:6" s="32" customFormat="1" ht="68.25" customHeight="1" x14ac:dyDescent="0.3">
      <c r="A168" s="61"/>
      <c r="B168" s="61"/>
      <c r="C168" s="64"/>
      <c r="D168" s="104"/>
      <c r="E168" s="65"/>
      <c r="F168" s="65"/>
    </row>
    <row r="169" spans="1:6" s="32" customFormat="1" ht="16.5" customHeight="1" x14ac:dyDescent="0.3">
      <c r="A169" s="63"/>
      <c r="B169" s="61"/>
      <c r="C169" s="64"/>
      <c r="D169" s="104"/>
      <c r="E169" s="44"/>
      <c r="F169" s="44"/>
    </row>
    <row r="170" spans="1:6" s="32" customFormat="1" ht="22.5" customHeight="1" x14ac:dyDescent="0.3">
      <c r="A170" s="61"/>
      <c r="B170" s="61"/>
      <c r="C170" s="64"/>
      <c r="D170" s="104"/>
      <c r="E170" s="44"/>
      <c r="F170" s="44"/>
    </row>
    <row r="171" spans="1:6" s="32" customFormat="1" ht="16.5" customHeight="1" x14ac:dyDescent="0.3">
      <c r="A171" s="63"/>
      <c r="B171" s="61"/>
      <c r="C171" s="64"/>
      <c r="D171" s="104"/>
      <c r="E171" s="44"/>
      <c r="F171" s="44"/>
    </row>
    <row r="172" spans="1:6" s="32" customFormat="1" ht="16.5" customHeight="1" x14ac:dyDescent="0.3">
      <c r="A172" s="61"/>
      <c r="B172" s="61"/>
      <c r="C172" s="62"/>
      <c r="D172" s="104"/>
      <c r="E172" s="44"/>
      <c r="F172" s="44"/>
    </row>
    <row r="173" spans="1:6" s="32" customFormat="1" ht="66" customHeight="1" x14ac:dyDescent="0.3">
      <c r="A173" s="63"/>
      <c r="B173" s="61"/>
      <c r="C173" s="64"/>
      <c r="D173" s="105"/>
      <c r="E173" s="44"/>
      <c r="F173" s="44"/>
    </row>
    <row r="174" spans="1:6" s="32" customFormat="1" ht="20.25" customHeight="1" x14ac:dyDescent="0.3">
      <c r="A174" s="63"/>
      <c r="B174" s="61"/>
      <c r="C174" s="64"/>
      <c r="D174" s="105"/>
      <c r="E174" s="44"/>
      <c r="F174" s="44"/>
    </row>
    <row r="175" spans="1:6" s="32" customFormat="1" x14ac:dyDescent="0.3">
      <c r="A175" s="61"/>
      <c r="B175" s="61"/>
      <c r="C175" s="64"/>
      <c r="D175" s="105"/>
      <c r="E175" s="44"/>
      <c r="F175" s="44"/>
    </row>
    <row r="176" spans="1:6" s="32" customFormat="1" x14ac:dyDescent="0.3">
      <c r="A176" s="66"/>
      <c r="B176" s="61"/>
      <c r="C176" s="64"/>
      <c r="D176" s="104"/>
      <c r="E176" s="44"/>
      <c r="F176" s="44"/>
    </row>
    <row r="177" spans="1:6" s="32" customFormat="1" x14ac:dyDescent="0.3">
      <c r="A177" s="66"/>
      <c r="B177" s="61"/>
      <c r="C177" s="67"/>
      <c r="D177" s="104"/>
      <c r="E177" s="44"/>
      <c r="F177" s="44"/>
    </row>
    <row r="178" spans="1:6" s="32" customFormat="1" x14ac:dyDescent="0.3">
      <c r="A178" s="63"/>
      <c r="B178" s="67"/>
      <c r="C178" s="67"/>
      <c r="D178" s="105"/>
      <c r="E178" s="44"/>
      <c r="F178" s="44"/>
    </row>
    <row r="179" spans="1:6" s="32" customFormat="1" x14ac:dyDescent="0.3">
      <c r="A179" s="68"/>
      <c r="B179" s="62"/>
      <c r="C179" s="69"/>
      <c r="D179" s="105"/>
      <c r="E179" s="44"/>
      <c r="F179" s="44"/>
    </row>
    <row r="180" spans="1:6" s="32" customFormat="1" x14ac:dyDescent="0.3">
      <c r="A180" s="68"/>
      <c r="B180" s="62"/>
      <c r="C180" s="62"/>
      <c r="D180" s="104"/>
      <c r="E180" s="44"/>
      <c r="F180" s="44"/>
    </row>
    <row r="181" spans="1:6" s="32" customFormat="1" x14ac:dyDescent="0.3">
      <c r="A181" s="70"/>
      <c r="B181" s="62"/>
      <c r="C181" s="62"/>
      <c r="D181" s="104"/>
      <c r="E181" s="44"/>
      <c r="F181" s="44"/>
    </row>
    <row r="182" spans="1:6" s="32" customFormat="1" ht="27.75" customHeight="1" x14ac:dyDescent="0.3">
      <c r="A182" s="70"/>
      <c r="B182" s="62"/>
      <c r="C182" s="67"/>
      <c r="D182" s="104"/>
      <c r="E182" s="44"/>
      <c r="F182" s="44"/>
    </row>
    <row r="183" spans="1:6" s="32" customFormat="1" x14ac:dyDescent="0.3">
      <c r="A183" s="63"/>
      <c r="B183" s="67"/>
      <c r="C183" s="67"/>
      <c r="D183" s="105"/>
      <c r="E183" s="44"/>
      <c r="F183" s="44"/>
    </row>
    <row r="184" spans="1:6" s="32" customFormat="1" x14ac:dyDescent="0.3">
      <c r="A184" s="68"/>
      <c r="B184" s="62"/>
      <c r="C184" s="69"/>
      <c r="D184" s="105"/>
      <c r="E184" s="44"/>
      <c r="F184" s="44"/>
    </row>
    <row r="185" spans="1:6" s="32" customFormat="1" x14ac:dyDescent="0.3">
      <c r="A185" s="68"/>
      <c r="B185" s="62"/>
      <c r="C185" s="62"/>
      <c r="D185" s="104"/>
      <c r="E185" s="44"/>
      <c r="F185" s="44"/>
    </row>
    <row r="186" spans="1:6" s="32" customFormat="1" ht="56.25" customHeight="1" x14ac:dyDescent="0.3">
      <c r="A186" s="66"/>
      <c r="B186" s="62"/>
      <c r="C186" s="62"/>
      <c r="D186" s="104"/>
      <c r="E186" s="44"/>
      <c r="F186" s="44"/>
    </row>
    <row r="187" spans="1:6" s="32" customFormat="1" ht="20.25" customHeight="1" x14ac:dyDescent="0.3">
      <c r="A187" s="66"/>
      <c r="B187" s="62"/>
      <c r="C187" s="67"/>
      <c r="D187" s="104"/>
      <c r="E187" s="44"/>
      <c r="F187" s="44"/>
    </row>
    <row r="188" spans="1:6" s="32" customFormat="1" x14ac:dyDescent="0.3">
      <c r="A188" s="63"/>
      <c r="B188" s="62"/>
      <c r="C188" s="67"/>
      <c r="D188" s="105"/>
      <c r="E188" s="44"/>
      <c r="F188" s="44"/>
    </row>
    <row r="189" spans="1:6" s="32" customFormat="1" x14ac:dyDescent="0.3">
      <c r="A189" s="63"/>
      <c r="B189" s="62"/>
      <c r="C189" s="67"/>
      <c r="D189" s="104"/>
      <c r="E189" s="44"/>
      <c r="F189" s="44"/>
    </row>
    <row r="190" spans="1:6" s="32" customFormat="1" ht="66" customHeight="1" x14ac:dyDescent="0.3">
      <c r="A190" s="61"/>
      <c r="B190" s="62"/>
      <c r="C190" s="67"/>
      <c r="D190" s="104"/>
      <c r="E190" s="44"/>
      <c r="F190" s="44"/>
    </row>
    <row r="191" spans="1:6" s="32" customFormat="1" x14ac:dyDescent="0.3">
      <c r="A191" s="63"/>
      <c r="B191" s="62"/>
      <c r="C191" s="67"/>
      <c r="D191" s="104"/>
      <c r="E191" s="44"/>
      <c r="F191" s="44"/>
    </row>
    <row r="192" spans="1:6" s="32" customFormat="1" ht="20.25" customHeight="1" x14ac:dyDescent="0.3">
      <c r="A192" s="61"/>
      <c r="B192" s="62"/>
      <c r="C192" s="67"/>
      <c r="D192" s="104"/>
      <c r="E192" s="44"/>
      <c r="F192" s="44"/>
    </row>
    <row r="193" spans="1:6" s="32" customFormat="1" ht="20.25" customHeight="1" x14ac:dyDescent="0.3">
      <c r="A193" s="63"/>
      <c r="B193" s="62"/>
      <c r="C193" s="67"/>
      <c r="D193" s="104"/>
      <c r="E193" s="44"/>
      <c r="F193" s="44"/>
    </row>
    <row r="194" spans="1:6" s="32" customFormat="1" ht="16.5" customHeight="1" x14ac:dyDescent="0.3">
      <c r="A194" s="61"/>
      <c r="B194" s="62"/>
      <c r="C194" s="67"/>
      <c r="D194" s="104"/>
      <c r="E194" s="44"/>
      <c r="F194" s="44"/>
    </row>
    <row r="195" spans="1:6" s="32" customFormat="1" ht="67.5" customHeight="1" x14ac:dyDescent="0.3">
      <c r="A195" s="61"/>
      <c r="B195" s="62"/>
      <c r="C195" s="67"/>
      <c r="D195" s="104"/>
      <c r="E195" s="44"/>
      <c r="F195" s="44"/>
    </row>
    <row r="196" spans="1:6" s="32" customFormat="1" ht="20.25" customHeight="1" x14ac:dyDescent="0.3">
      <c r="A196" s="63"/>
      <c r="B196" s="62"/>
      <c r="C196" s="67"/>
      <c r="D196" s="104"/>
      <c r="E196" s="44"/>
      <c r="F196" s="44"/>
    </row>
    <row r="197" spans="1:6" s="32" customFormat="1" ht="28.5" customHeight="1" x14ac:dyDescent="0.3">
      <c r="A197" s="63"/>
      <c r="B197" s="62"/>
      <c r="C197" s="67"/>
      <c r="D197" s="105"/>
      <c r="E197" s="44"/>
      <c r="F197" s="44"/>
    </row>
    <row r="198" spans="1:6" s="32" customFormat="1" ht="26.25" customHeight="1" x14ac:dyDescent="0.3">
      <c r="A198" s="68"/>
      <c r="B198" s="62"/>
      <c r="C198" s="62"/>
      <c r="D198" s="104"/>
      <c r="E198" s="44"/>
      <c r="F198" s="44"/>
    </row>
    <row r="199" spans="1:6" s="32" customFormat="1" ht="16.5" customHeight="1" x14ac:dyDescent="0.3">
      <c r="A199" s="68"/>
      <c r="B199" s="62"/>
      <c r="C199" s="62"/>
      <c r="D199" s="104"/>
      <c r="E199" s="44"/>
      <c r="F199" s="44"/>
    </row>
    <row r="200" spans="1:6" s="32" customFormat="1" ht="16.5" customHeight="1" x14ac:dyDescent="0.3">
      <c r="A200" s="61"/>
      <c r="B200" s="62"/>
      <c r="C200" s="62"/>
      <c r="D200" s="104"/>
      <c r="E200" s="44"/>
      <c r="F200" s="44"/>
    </row>
    <row r="201" spans="1:6" s="32" customFormat="1" ht="21.75" customHeight="1" x14ac:dyDescent="0.3">
      <c r="A201" s="61"/>
      <c r="B201" s="62"/>
      <c r="C201" s="67"/>
      <c r="D201" s="104"/>
      <c r="E201" s="72"/>
      <c r="F201" s="72"/>
    </row>
    <row r="202" spans="1:6" s="32" customFormat="1" ht="20.25" customHeight="1" x14ac:dyDescent="0.3">
      <c r="A202" s="68"/>
      <c r="B202" s="62"/>
      <c r="C202" s="67"/>
      <c r="D202" s="104"/>
    </row>
    <row r="203" spans="1:6" s="32" customFormat="1" x14ac:dyDescent="0.3">
      <c r="A203" s="70"/>
      <c r="B203" s="62"/>
      <c r="C203" s="62"/>
      <c r="D203" s="106"/>
    </row>
    <row r="204" spans="1:6" s="29" customFormat="1" x14ac:dyDescent="0.3">
      <c r="A204" s="70"/>
      <c r="B204" s="62"/>
      <c r="C204" s="67"/>
      <c r="D204" s="106"/>
    </row>
    <row r="205" spans="1:6" s="29" customFormat="1" x14ac:dyDescent="0.3">
      <c r="A205" s="63"/>
      <c r="B205" s="67"/>
      <c r="C205" s="67"/>
      <c r="D205" s="105"/>
      <c r="E205" s="74"/>
    </row>
    <row r="206" spans="1:6" s="29" customFormat="1" x14ac:dyDescent="0.3">
      <c r="A206" s="68"/>
      <c r="B206" s="62"/>
      <c r="C206" s="69"/>
      <c r="D206" s="105"/>
    </row>
    <row r="207" spans="1:6" s="29" customFormat="1" x14ac:dyDescent="0.3">
      <c r="A207" s="68"/>
      <c r="B207" s="62"/>
      <c r="C207" s="62"/>
      <c r="D207" s="104"/>
    </row>
    <row r="208" spans="1:6" s="29" customFormat="1" x14ac:dyDescent="0.3">
      <c r="A208" s="66"/>
      <c r="B208" s="61"/>
      <c r="C208" s="62"/>
      <c r="D208" s="106"/>
    </row>
    <row r="209" spans="1:4" s="29" customFormat="1" x14ac:dyDescent="0.3">
      <c r="A209" s="66"/>
      <c r="B209" s="61"/>
      <c r="C209" s="67"/>
      <c r="D209" s="106"/>
    </row>
    <row r="210" spans="1:4" s="29" customFormat="1" x14ac:dyDescent="0.3">
      <c r="A210" s="61"/>
      <c r="B210" s="61"/>
      <c r="C210" s="67"/>
      <c r="D210" s="104"/>
    </row>
    <row r="211" spans="1:4" s="29" customFormat="1" x14ac:dyDescent="0.3">
      <c r="A211" s="61"/>
      <c r="B211" s="61"/>
      <c r="C211" s="67"/>
      <c r="D211" s="104"/>
    </row>
    <row r="212" spans="1:4" s="29" customFormat="1" x14ac:dyDescent="0.3">
      <c r="A212" s="71"/>
      <c r="B212" s="71"/>
      <c r="C212" s="62"/>
      <c r="D212" s="107"/>
    </row>
    <row r="213" spans="1:4" s="29" customFormat="1" x14ac:dyDescent="0.3">
      <c r="A213" s="28"/>
      <c r="B213" s="32"/>
      <c r="C213" s="73"/>
      <c r="D213" s="108"/>
    </row>
    <row r="214" spans="1:4" s="29" customFormat="1" x14ac:dyDescent="0.3">
      <c r="A214" s="32"/>
      <c r="B214" s="32"/>
      <c r="C214" s="32"/>
      <c r="D214" s="108"/>
    </row>
    <row r="215" spans="1:4" s="29" customFormat="1" x14ac:dyDescent="0.3">
      <c r="C215" s="32"/>
      <c r="D215" s="109"/>
    </row>
    <row r="216" spans="1:4" s="29" customFormat="1" x14ac:dyDescent="0.3">
      <c r="D216" s="109"/>
    </row>
    <row r="217" spans="1:4" s="29" customFormat="1" x14ac:dyDescent="0.3">
      <c r="D217" s="109"/>
    </row>
    <row r="218" spans="1:4" s="29" customFormat="1" x14ac:dyDescent="0.3">
      <c r="D218" s="109"/>
    </row>
    <row r="219" spans="1:4" s="29" customFormat="1" x14ac:dyDescent="0.3">
      <c r="D219" s="109"/>
    </row>
    <row r="220" spans="1:4" s="29" customFormat="1" x14ac:dyDescent="0.3">
      <c r="D220" s="109"/>
    </row>
    <row r="221" spans="1:4" s="29" customFormat="1" x14ac:dyDescent="0.3">
      <c r="D221" s="109"/>
    </row>
    <row r="222" spans="1:4" s="29" customFormat="1" x14ac:dyDescent="0.3">
      <c r="D222" s="109"/>
    </row>
    <row r="223" spans="1:4" s="29" customFormat="1" x14ac:dyDescent="0.3">
      <c r="D223" s="109"/>
    </row>
    <row r="224" spans="1:4" s="29" customFormat="1" x14ac:dyDescent="0.3">
      <c r="D224" s="109"/>
    </row>
    <row r="225" spans="4:4" s="29" customFormat="1" x14ac:dyDescent="0.3">
      <c r="D225" s="109"/>
    </row>
    <row r="226" spans="4:4" s="29" customFormat="1" x14ac:dyDescent="0.3">
      <c r="D226" s="109"/>
    </row>
    <row r="227" spans="4:4" s="29" customFormat="1" x14ac:dyDescent="0.3">
      <c r="D227" s="109"/>
    </row>
    <row r="228" spans="4:4" s="29" customFormat="1" x14ac:dyDescent="0.3">
      <c r="D228" s="109"/>
    </row>
    <row r="229" spans="4:4" s="29" customFormat="1" x14ac:dyDescent="0.3">
      <c r="D229" s="109"/>
    </row>
    <row r="230" spans="4:4" s="29" customFormat="1" x14ac:dyDescent="0.3">
      <c r="D230" s="109"/>
    </row>
    <row r="231" spans="4:4" s="29" customFormat="1" x14ac:dyDescent="0.3">
      <c r="D231" s="109"/>
    </row>
    <row r="232" spans="4:4" s="29" customFormat="1" x14ac:dyDescent="0.3">
      <c r="D232" s="109"/>
    </row>
    <row r="233" spans="4:4" s="29" customFormat="1" x14ac:dyDescent="0.3">
      <c r="D233" s="109"/>
    </row>
    <row r="234" spans="4:4" s="29" customFormat="1" x14ac:dyDescent="0.3">
      <c r="D234" s="109"/>
    </row>
    <row r="235" spans="4:4" s="29" customFormat="1" x14ac:dyDescent="0.3">
      <c r="D235" s="109"/>
    </row>
    <row r="236" spans="4:4" s="29" customFormat="1" x14ac:dyDescent="0.3">
      <c r="D236" s="109"/>
    </row>
    <row r="237" spans="4:4" s="29" customFormat="1" x14ac:dyDescent="0.3">
      <c r="D237" s="109"/>
    </row>
    <row r="238" spans="4:4" s="29" customFormat="1" x14ac:dyDescent="0.3">
      <c r="D238" s="109"/>
    </row>
    <row r="239" spans="4:4" s="29" customFormat="1" x14ac:dyDescent="0.3">
      <c r="D239" s="109"/>
    </row>
    <row r="240" spans="4:4" s="29" customFormat="1" x14ac:dyDescent="0.3">
      <c r="D240" s="109"/>
    </row>
    <row r="241" spans="4:4" s="29" customFormat="1" x14ac:dyDescent="0.3">
      <c r="D241" s="109"/>
    </row>
    <row r="242" spans="4:4" s="29" customFormat="1" x14ac:dyDescent="0.3">
      <c r="D242" s="109"/>
    </row>
    <row r="243" spans="4:4" s="29" customFormat="1" x14ac:dyDescent="0.3">
      <c r="D243" s="109"/>
    </row>
    <row r="244" spans="4:4" s="29" customFormat="1" x14ac:dyDescent="0.3">
      <c r="D244" s="109"/>
    </row>
    <row r="245" spans="4:4" s="29" customFormat="1" x14ac:dyDescent="0.3">
      <c r="D245" s="109"/>
    </row>
    <row r="246" spans="4:4" s="29" customFormat="1" x14ac:dyDescent="0.3">
      <c r="D246" s="109"/>
    </row>
    <row r="247" spans="4:4" s="29" customFormat="1" x14ac:dyDescent="0.3">
      <c r="D247" s="109"/>
    </row>
    <row r="248" spans="4:4" s="29" customFormat="1" x14ac:dyDescent="0.3">
      <c r="D248" s="109"/>
    </row>
    <row r="249" spans="4:4" s="29" customFormat="1" x14ac:dyDescent="0.3">
      <c r="D249" s="109"/>
    </row>
    <row r="250" spans="4:4" s="29" customFormat="1" x14ac:dyDescent="0.3">
      <c r="D250" s="109"/>
    </row>
    <row r="251" spans="4:4" s="29" customFormat="1" x14ac:dyDescent="0.3">
      <c r="D251" s="109"/>
    </row>
    <row r="252" spans="4:4" s="29" customFormat="1" x14ac:dyDescent="0.3">
      <c r="D252" s="109"/>
    </row>
    <row r="253" spans="4:4" s="29" customFormat="1" x14ac:dyDescent="0.3">
      <c r="D253" s="109"/>
    </row>
    <row r="254" spans="4:4" s="29" customFormat="1" x14ac:dyDescent="0.3">
      <c r="D254" s="109"/>
    </row>
    <row r="255" spans="4:4" s="29" customFormat="1" x14ac:dyDescent="0.3">
      <c r="D255" s="109"/>
    </row>
    <row r="256" spans="4:4" s="29" customFormat="1" x14ac:dyDescent="0.3">
      <c r="D256" s="109"/>
    </row>
    <row r="257" spans="4:4" s="29" customFormat="1" x14ac:dyDescent="0.3">
      <c r="D257" s="109"/>
    </row>
    <row r="258" spans="4:4" s="29" customFormat="1" x14ac:dyDescent="0.3">
      <c r="D258" s="109"/>
    </row>
    <row r="259" spans="4:4" s="29" customFormat="1" x14ac:dyDescent="0.3">
      <c r="D259" s="109"/>
    </row>
    <row r="260" spans="4:4" s="29" customFormat="1" x14ac:dyDescent="0.3">
      <c r="D260" s="109"/>
    </row>
    <row r="261" spans="4:4" s="29" customFormat="1" x14ac:dyDescent="0.3">
      <c r="D261" s="109"/>
    </row>
    <row r="262" spans="4:4" s="29" customFormat="1" x14ac:dyDescent="0.3">
      <c r="D262" s="109"/>
    </row>
    <row r="263" spans="4:4" s="29" customFormat="1" x14ac:dyDescent="0.3">
      <c r="D263" s="109"/>
    </row>
    <row r="264" spans="4:4" s="29" customFormat="1" x14ac:dyDescent="0.3">
      <c r="D264" s="109"/>
    </row>
    <row r="265" spans="4:4" s="29" customFormat="1" x14ac:dyDescent="0.3">
      <c r="D265" s="109"/>
    </row>
    <row r="266" spans="4:4" s="29" customFormat="1" x14ac:dyDescent="0.3">
      <c r="D266" s="109"/>
    </row>
    <row r="267" spans="4:4" s="29" customFormat="1" x14ac:dyDescent="0.3">
      <c r="D267" s="109"/>
    </row>
    <row r="268" spans="4:4" s="29" customFormat="1" x14ac:dyDescent="0.3">
      <c r="D268" s="109"/>
    </row>
    <row r="269" spans="4:4" s="29" customFormat="1" x14ac:dyDescent="0.3">
      <c r="D269" s="109"/>
    </row>
    <row r="270" spans="4:4" s="29" customFormat="1" x14ac:dyDescent="0.3">
      <c r="D270" s="109"/>
    </row>
    <row r="271" spans="4:4" s="29" customFormat="1" x14ac:dyDescent="0.3">
      <c r="D271" s="109"/>
    </row>
    <row r="272" spans="4:4" s="29" customFormat="1" x14ac:dyDescent="0.3">
      <c r="D272" s="109"/>
    </row>
    <row r="273" spans="4:4" s="29" customFormat="1" x14ac:dyDescent="0.3">
      <c r="D273" s="109"/>
    </row>
    <row r="274" spans="4:4" s="29" customFormat="1" x14ac:dyDescent="0.3">
      <c r="D274" s="109"/>
    </row>
    <row r="275" spans="4:4" s="29" customFormat="1" x14ac:dyDescent="0.3">
      <c r="D275" s="109"/>
    </row>
    <row r="276" spans="4:4" s="29" customFormat="1" x14ac:dyDescent="0.3">
      <c r="D276" s="109"/>
    </row>
    <row r="277" spans="4:4" s="29" customFormat="1" x14ac:dyDescent="0.3">
      <c r="D277" s="109"/>
    </row>
    <row r="278" spans="4:4" s="29" customFormat="1" x14ac:dyDescent="0.3">
      <c r="D278" s="109"/>
    </row>
    <row r="279" spans="4:4" s="29" customFormat="1" x14ac:dyDescent="0.3">
      <c r="D279" s="109"/>
    </row>
    <row r="280" spans="4:4" s="29" customFormat="1" x14ac:dyDescent="0.3">
      <c r="D280" s="109"/>
    </row>
    <row r="281" spans="4:4" s="29" customFormat="1" x14ac:dyDescent="0.3">
      <c r="D281" s="109"/>
    </row>
    <row r="282" spans="4:4" s="29" customFormat="1" x14ac:dyDescent="0.3">
      <c r="D282" s="109"/>
    </row>
    <row r="283" spans="4:4" s="29" customFormat="1" x14ac:dyDescent="0.3">
      <c r="D283" s="109"/>
    </row>
    <row r="284" spans="4:4" s="29" customFormat="1" x14ac:dyDescent="0.3">
      <c r="D284" s="109"/>
    </row>
    <row r="285" spans="4:4" s="29" customFormat="1" x14ac:dyDescent="0.3">
      <c r="D285" s="109"/>
    </row>
    <row r="286" spans="4:4" s="29" customFormat="1" x14ac:dyDescent="0.3">
      <c r="D286" s="109"/>
    </row>
    <row r="287" spans="4:4" s="29" customFormat="1" x14ac:dyDescent="0.3">
      <c r="D287" s="109"/>
    </row>
    <row r="288" spans="4:4" s="29" customFormat="1" x14ac:dyDescent="0.3">
      <c r="D288" s="109"/>
    </row>
    <row r="289" spans="4:4" s="29" customFormat="1" x14ac:dyDescent="0.3">
      <c r="D289" s="109"/>
    </row>
    <row r="290" spans="4:4" s="29" customFormat="1" x14ac:dyDescent="0.3">
      <c r="D290" s="109"/>
    </row>
    <row r="291" spans="4:4" s="29" customFormat="1" x14ac:dyDescent="0.3">
      <c r="D291" s="109"/>
    </row>
    <row r="292" spans="4:4" s="29" customFormat="1" x14ac:dyDescent="0.3">
      <c r="D292" s="109"/>
    </row>
    <row r="293" spans="4:4" s="29" customFormat="1" x14ac:dyDescent="0.3">
      <c r="D293" s="109"/>
    </row>
    <row r="294" spans="4:4" s="29" customFormat="1" x14ac:dyDescent="0.3">
      <c r="D294" s="109"/>
    </row>
    <row r="295" spans="4:4" s="29" customFormat="1" x14ac:dyDescent="0.3">
      <c r="D295" s="109"/>
    </row>
    <row r="296" spans="4:4" s="29" customFormat="1" x14ac:dyDescent="0.3">
      <c r="D296" s="109"/>
    </row>
    <row r="297" spans="4:4" s="29" customFormat="1" x14ac:dyDescent="0.3">
      <c r="D297" s="109"/>
    </row>
    <row r="298" spans="4:4" s="29" customFormat="1" x14ac:dyDescent="0.3">
      <c r="D298" s="109"/>
    </row>
    <row r="299" spans="4:4" s="29" customFormat="1" x14ac:dyDescent="0.3">
      <c r="D299" s="109"/>
    </row>
    <row r="300" spans="4:4" s="29" customFormat="1" x14ac:dyDescent="0.3">
      <c r="D300" s="109"/>
    </row>
    <row r="301" spans="4:4" s="29" customFormat="1" x14ac:dyDescent="0.3">
      <c r="D301" s="109"/>
    </row>
    <row r="302" spans="4:4" s="29" customFormat="1" x14ac:dyDescent="0.3">
      <c r="D302" s="109"/>
    </row>
    <row r="303" spans="4:4" s="29" customFormat="1" x14ac:dyDescent="0.3">
      <c r="D303" s="109"/>
    </row>
    <row r="304" spans="4:4" s="29" customFormat="1" x14ac:dyDescent="0.3">
      <c r="D304" s="109"/>
    </row>
    <row r="305" spans="4:4" s="29" customFormat="1" x14ac:dyDescent="0.3">
      <c r="D305" s="109"/>
    </row>
    <row r="306" spans="4:4" s="29" customFormat="1" x14ac:dyDescent="0.3">
      <c r="D306" s="109"/>
    </row>
    <row r="307" spans="4:4" s="29" customFormat="1" x14ac:dyDescent="0.3">
      <c r="D307" s="109"/>
    </row>
    <row r="308" spans="4:4" s="29" customFormat="1" x14ac:dyDescent="0.3">
      <c r="D308" s="109"/>
    </row>
    <row r="309" spans="4:4" s="29" customFormat="1" x14ac:dyDescent="0.3">
      <c r="D309" s="109"/>
    </row>
    <row r="310" spans="4:4" s="29" customFormat="1" x14ac:dyDescent="0.3">
      <c r="D310" s="109"/>
    </row>
    <row r="311" spans="4:4" s="29" customFormat="1" x14ac:dyDescent="0.3">
      <c r="D311" s="109"/>
    </row>
    <row r="312" spans="4:4" s="29" customFormat="1" x14ac:dyDescent="0.3">
      <c r="D312" s="109"/>
    </row>
    <row r="313" spans="4:4" s="29" customFormat="1" x14ac:dyDescent="0.3">
      <c r="D313" s="109"/>
    </row>
    <row r="314" spans="4:4" s="29" customFormat="1" x14ac:dyDescent="0.3">
      <c r="D314" s="109"/>
    </row>
    <row r="315" spans="4:4" s="29" customFormat="1" x14ac:dyDescent="0.3">
      <c r="D315" s="109"/>
    </row>
    <row r="316" spans="4:4" s="29" customFormat="1" x14ac:dyDescent="0.3">
      <c r="D316" s="109"/>
    </row>
    <row r="317" spans="4:4" s="29" customFormat="1" x14ac:dyDescent="0.3">
      <c r="D317" s="109"/>
    </row>
    <row r="318" spans="4:4" s="29" customFormat="1" x14ac:dyDescent="0.3">
      <c r="D318" s="109"/>
    </row>
    <row r="319" spans="4:4" s="29" customFormat="1" x14ac:dyDescent="0.3">
      <c r="D319" s="109"/>
    </row>
    <row r="320" spans="4:4" s="29" customFormat="1" x14ac:dyDescent="0.3">
      <c r="D320" s="109"/>
    </row>
    <row r="321" spans="4:4" s="29" customFormat="1" x14ac:dyDescent="0.3">
      <c r="D321" s="109"/>
    </row>
    <row r="322" spans="4:4" s="29" customFormat="1" x14ac:dyDescent="0.3">
      <c r="D322" s="109"/>
    </row>
    <row r="323" spans="4:4" s="29" customFormat="1" x14ac:dyDescent="0.3">
      <c r="D323" s="109"/>
    </row>
    <row r="324" spans="4:4" s="29" customFormat="1" x14ac:dyDescent="0.3">
      <c r="D324" s="109"/>
    </row>
    <row r="325" spans="4:4" s="29" customFormat="1" x14ac:dyDescent="0.3">
      <c r="D325" s="109"/>
    </row>
    <row r="326" spans="4:4" s="29" customFormat="1" x14ac:dyDescent="0.3">
      <c r="D326" s="109"/>
    </row>
    <row r="327" spans="4:4" s="29" customFormat="1" x14ac:dyDescent="0.3">
      <c r="D327" s="109"/>
    </row>
    <row r="328" spans="4:4" s="29" customFormat="1" x14ac:dyDescent="0.3">
      <c r="D328" s="109"/>
    </row>
    <row r="329" spans="4:4" s="29" customFormat="1" x14ac:dyDescent="0.3">
      <c r="D329" s="109"/>
    </row>
    <row r="330" spans="4:4" s="29" customFormat="1" x14ac:dyDescent="0.3">
      <c r="D330" s="109"/>
    </row>
    <row r="331" spans="4:4" s="29" customFormat="1" x14ac:dyDescent="0.3">
      <c r="D331" s="109"/>
    </row>
    <row r="332" spans="4:4" s="29" customFormat="1" x14ac:dyDescent="0.3">
      <c r="D332" s="109"/>
    </row>
    <row r="333" spans="4:4" s="29" customFormat="1" x14ac:dyDescent="0.3">
      <c r="D333" s="109"/>
    </row>
    <row r="334" spans="4:4" s="29" customFormat="1" x14ac:dyDescent="0.3">
      <c r="D334" s="109"/>
    </row>
    <row r="335" spans="4:4" s="29" customFormat="1" x14ac:dyDescent="0.3">
      <c r="D335" s="109"/>
    </row>
    <row r="336" spans="4:4" s="29" customFormat="1" x14ac:dyDescent="0.3">
      <c r="D336" s="109"/>
    </row>
    <row r="337" spans="4:4" s="29" customFormat="1" x14ac:dyDescent="0.3">
      <c r="D337" s="109"/>
    </row>
    <row r="338" spans="4:4" s="29" customFormat="1" x14ac:dyDescent="0.3">
      <c r="D338" s="109"/>
    </row>
    <row r="339" spans="4:4" s="29" customFormat="1" x14ac:dyDescent="0.3">
      <c r="D339" s="109"/>
    </row>
    <row r="340" spans="4:4" s="29" customFormat="1" x14ac:dyDescent="0.3">
      <c r="D340" s="109"/>
    </row>
    <row r="341" spans="4:4" s="29" customFormat="1" x14ac:dyDescent="0.3">
      <c r="D341" s="109"/>
    </row>
    <row r="342" spans="4:4" s="29" customFormat="1" x14ac:dyDescent="0.3">
      <c r="D342" s="109"/>
    </row>
    <row r="343" spans="4:4" s="29" customFormat="1" x14ac:dyDescent="0.3">
      <c r="D343" s="109"/>
    </row>
    <row r="344" spans="4:4" s="29" customFormat="1" x14ac:dyDescent="0.3">
      <c r="D344" s="109"/>
    </row>
    <row r="345" spans="4:4" s="29" customFormat="1" x14ac:dyDescent="0.3">
      <c r="D345" s="109"/>
    </row>
    <row r="346" spans="4:4" s="29" customFormat="1" x14ac:dyDescent="0.3">
      <c r="D346" s="109"/>
    </row>
    <row r="347" spans="4:4" s="29" customFormat="1" x14ac:dyDescent="0.3">
      <c r="D347" s="109"/>
    </row>
    <row r="348" spans="4:4" s="29" customFormat="1" x14ac:dyDescent="0.3">
      <c r="D348" s="109"/>
    </row>
    <row r="349" spans="4:4" s="29" customFormat="1" x14ac:dyDescent="0.3">
      <c r="D349" s="109"/>
    </row>
    <row r="350" spans="4:4" s="29" customFormat="1" x14ac:dyDescent="0.3">
      <c r="D350" s="109"/>
    </row>
    <row r="351" spans="4:4" s="29" customFormat="1" x14ac:dyDescent="0.3">
      <c r="D351" s="109"/>
    </row>
    <row r="352" spans="4:4" s="29" customFormat="1" x14ac:dyDescent="0.3">
      <c r="D352" s="109"/>
    </row>
    <row r="353" spans="4:4" s="29" customFormat="1" x14ac:dyDescent="0.3">
      <c r="D353" s="109"/>
    </row>
    <row r="354" spans="4:4" s="29" customFormat="1" x14ac:dyDescent="0.3">
      <c r="D354" s="109"/>
    </row>
    <row r="355" spans="4:4" s="29" customFormat="1" x14ac:dyDescent="0.3">
      <c r="D355" s="109"/>
    </row>
    <row r="356" spans="4:4" s="29" customFormat="1" x14ac:dyDescent="0.3">
      <c r="D356" s="109"/>
    </row>
    <row r="357" spans="4:4" s="29" customFormat="1" x14ac:dyDescent="0.3">
      <c r="D357" s="109"/>
    </row>
    <row r="358" spans="4:4" s="29" customFormat="1" x14ac:dyDescent="0.3">
      <c r="D358" s="109"/>
    </row>
    <row r="359" spans="4:4" s="29" customFormat="1" x14ac:dyDescent="0.3">
      <c r="D359" s="109"/>
    </row>
    <row r="360" spans="4:4" s="29" customFormat="1" x14ac:dyDescent="0.3">
      <c r="D360" s="109"/>
    </row>
    <row r="361" spans="4:4" s="29" customFormat="1" x14ac:dyDescent="0.3">
      <c r="D361" s="109"/>
    </row>
    <row r="362" spans="4:4" s="29" customFormat="1" x14ac:dyDescent="0.3">
      <c r="D362" s="109"/>
    </row>
    <row r="363" spans="4:4" s="29" customFormat="1" x14ac:dyDescent="0.3">
      <c r="D363" s="109"/>
    </row>
    <row r="364" spans="4:4" s="29" customFormat="1" x14ac:dyDescent="0.3">
      <c r="D364" s="109"/>
    </row>
    <row r="365" spans="4:4" s="29" customFormat="1" x14ac:dyDescent="0.3">
      <c r="D365" s="109"/>
    </row>
    <row r="366" spans="4:4" s="29" customFormat="1" x14ac:dyDescent="0.3">
      <c r="D366" s="109"/>
    </row>
    <row r="367" spans="4:4" s="29" customFormat="1" x14ac:dyDescent="0.3">
      <c r="D367" s="109"/>
    </row>
    <row r="368" spans="4:4" s="29" customFormat="1" x14ac:dyDescent="0.3">
      <c r="D368" s="109"/>
    </row>
    <row r="369" spans="4:4" s="29" customFormat="1" x14ac:dyDescent="0.3">
      <c r="D369" s="109"/>
    </row>
    <row r="370" spans="4:4" s="29" customFormat="1" x14ac:dyDescent="0.3">
      <c r="D370" s="109"/>
    </row>
    <row r="371" spans="4:4" s="29" customFormat="1" x14ac:dyDescent="0.3">
      <c r="D371" s="109"/>
    </row>
    <row r="372" spans="4:4" s="29" customFormat="1" x14ac:dyDescent="0.3">
      <c r="D372" s="109"/>
    </row>
    <row r="373" spans="4:4" s="29" customFormat="1" x14ac:dyDescent="0.3">
      <c r="D373" s="109"/>
    </row>
    <row r="374" spans="4:4" s="29" customFormat="1" x14ac:dyDescent="0.3">
      <c r="D374" s="109"/>
    </row>
    <row r="375" spans="4:4" s="29" customFormat="1" x14ac:dyDescent="0.3">
      <c r="D375" s="109"/>
    </row>
    <row r="376" spans="4:4" s="29" customFormat="1" x14ac:dyDescent="0.3">
      <c r="D376" s="109"/>
    </row>
    <row r="377" spans="4:4" s="29" customFormat="1" x14ac:dyDescent="0.3">
      <c r="D377" s="109"/>
    </row>
    <row r="378" spans="4:4" s="29" customFormat="1" x14ac:dyDescent="0.3">
      <c r="D378" s="109"/>
    </row>
    <row r="379" spans="4:4" s="29" customFormat="1" x14ac:dyDescent="0.3">
      <c r="D379" s="109"/>
    </row>
    <row r="380" spans="4:4" s="29" customFormat="1" x14ac:dyDescent="0.3">
      <c r="D380" s="109"/>
    </row>
    <row r="381" spans="4:4" s="29" customFormat="1" x14ac:dyDescent="0.3">
      <c r="D381" s="109"/>
    </row>
    <row r="382" spans="4:4" s="29" customFormat="1" x14ac:dyDescent="0.3">
      <c r="D382" s="109"/>
    </row>
    <row r="383" spans="4:4" s="29" customFormat="1" x14ac:dyDescent="0.3">
      <c r="D383" s="109"/>
    </row>
    <row r="384" spans="4:4" s="29" customFormat="1" x14ac:dyDescent="0.3">
      <c r="D384" s="109"/>
    </row>
    <row r="385" spans="4:4" s="29" customFormat="1" x14ac:dyDescent="0.3">
      <c r="D385" s="109"/>
    </row>
    <row r="386" spans="4:4" s="29" customFormat="1" x14ac:dyDescent="0.3">
      <c r="D386" s="109"/>
    </row>
    <row r="387" spans="4:4" s="29" customFormat="1" x14ac:dyDescent="0.3">
      <c r="D387" s="109"/>
    </row>
    <row r="388" spans="4:4" s="29" customFormat="1" x14ac:dyDescent="0.3">
      <c r="D388" s="109"/>
    </row>
    <row r="389" spans="4:4" s="29" customFormat="1" x14ac:dyDescent="0.3">
      <c r="D389" s="109"/>
    </row>
    <row r="390" spans="4:4" s="29" customFormat="1" x14ac:dyDescent="0.3">
      <c r="D390" s="109"/>
    </row>
    <row r="391" spans="4:4" s="29" customFormat="1" x14ac:dyDescent="0.3">
      <c r="D391" s="109"/>
    </row>
    <row r="392" spans="4:4" s="29" customFormat="1" x14ac:dyDescent="0.3">
      <c r="D392" s="109"/>
    </row>
    <row r="393" spans="4:4" s="29" customFormat="1" x14ac:dyDescent="0.3">
      <c r="D393" s="109"/>
    </row>
    <row r="394" spans="4:4" s="29" customFormat="1" x14ac:dyDescent="0.3">
      <c r="D394" s="109"/>
    </row>
    <row r="395" spans="4:4" s="29" customFormat="1" x14ac:dyDescent="0.3">
      <c r="D395" s="109"/>
    </row>
    <row r="396" spans="4:4" s="29" customFormat="1" x14ac:dyDescent="0.3">
      <c r="D396" s="109"/>
    </row>
    <row r="397" spans="4:4" s="29" customFormat="1" x14ac:dyDescent="0.3">
      <c r="D397" s="109"/>
    </row>
    <row r="398" spans="4:4" s="29" customFormat="1" x14ac:dyDescent="0.3">
      <c r="D398" s="109"/>
    </row>
    <row r="399" spans="4:4" s="29" customFormat="1" x14ac:dyDescent="0.3">
      <c r="D399" s="109"/>
    </row>
    <row r="400" spans="4:4" s="29" customFormat="1" x14ac:dyDescent="0.3">
      <c r="D400" s="109"/>
    </row>
    <row r="401" spans="4:4" s="29" customFormat="1" x14ac:dyDescent="0.3">
      <c r="D401" s="109"/>
    </row>
    <row r="402" spans="4:4" s="29" customFormat="1" x14ac:dyDescent="0.3">
      <c r="D402" s="109"/>
    </row>
    <row r="403" spans="4:4" s="29" customFormat="1" x14ac:dyDescent="0.3">
      <c r="D403" s="109"/>
    </row>
    <row r="404" spans="4:4" s="29" customFormat="1" x14ac:dyDescent="0.3">
      <c r="D404" s="109"/>
    </row>
    <row r="405" spans="4:4" s="29" customFormat="1" x14ac:dyDescent="0.3">
      <c r="D405" s="109"/>
    </row>
    <row r="406" spans="4:4" s="29" customFormat="1" x14ac:dyDescent="0.3">
      <c r="D406" s="109"/>
    </row>
    <row r="407" spans="4:4" s="29" customFormat="1" x14ac:dyDescent="0.3">
      <c r="D407" s="109"/>
    </row>
    <row r="408" spans="4:4" s="29" customFormat="1" x14ac:dyDescent="0.3">
      <c r="D408" s="109"/>
    </row>
    <row r="409" spans="4:4" s="29" customFormat="1" x14ac:dyDescent="0.3">
      <c r="D409" s="109"/>
    </row>
    <row r="410" spans="4:4" s="29" customFormat="1" x14ac:dyDescent="0.3">
      <c r="D410" s="109"/>
    </row>
    <row r="411" spans="4:4" s="29" customFormat="1" x14ac:dyDescent="0.3">
      <c r="D411" s="109"/>
    </row>
    <row r="412" spans="4:4" s="29" customFormat="1" x14ac:dyDescent="0.3">
      <c r="D412" s="109"/>
    </row>
    <row r="413" spans="4:4" s="29" customFormat="1" x14ac:dyDescent="0.3">
      <c r="D413" s="109"/>
    </row>
    <row r="414" spans="4:4" s="29" customFormat="1" x14ac:dyDescent="0.3">
      <c r="D414" s="109"/>
    </row>
    <row r="415" spans="4:4" s="29" customFormat="1" x14ac:dyDescent="0.3">
      <c r="D415" s="109"/>
    </row>
    <row r="416" spans="4:4" s="29" customFormat="1" x14ac:dyDescent="0.3">
      <c r="D416" s="109"/>
    </row>
    <row r="417" spans="4:4" s="29" customFormat="1" x14ac:dyDescent="0.3">
      <c r="D417" s="109"/>
    </row>
    <row r="418" spans="4:4" s="29" customFormat="1" x14ac:dyDescent="0.3">
      <c r="D418" s="109"/>
    </row>
    <row r="419" spans="4:4" s="29" customFormat="1" x14ac:dyDescent="0.3">
      <c r="D419" s="109"/>
    </row>
    <row r="420" spans="4:4" s="29" customFormat="1" x14ac:dyDescent="0.3">
      <c r="D420" s="109"/>
    </row>
    <row r="421" spans="4:4" s="29" customFormat="1" x14ac:dyDescent="0.3">
      <c r="D421" s="109"/>
    </row>
    <row r="422" spans="4:4" s="29" customFormat="1" x14ac:dyDescent="0.3">
      <c r="D422" s="109"/>
    </row>
    <row r="423" spans="4:4" s="29" customFormat="1" x14ac:dyDescent="0.3">
      <c r="D423" s="109"/>
    </row>
    <row r="424" spans="4:4" s="29" customFormat="1" x14ac:dyDescent="0.3">
      <c r="D424" s="109"/>
    </row>
    <row r="425" spans="4:4" s="29" customFormat="1" x14ac:dyDescent="0.3">
      <c r="D425" s="109"/>
    </row>
    <row r="426" spans="4:4" s="29" customFormat="1" x14ac:dyDescent="0.3">
      <c r="D426" s="109"/>
    </row>
    <row r="427" spans="4:4" s="29" customFormat="1" x14ac:dyDescent="0.3">
      <c r="D427" s="109"/>
    </row>
    <row r="428" spans="4:4" s="29" customFormat="1" x14ac:dyDescent="0.3">
      <c r="D428" s="109"/>
    </row>
    <row r="429" spans="4:4" s="29" customFormat="1" x14ac:dyDescent="0.3">
      <c r="D429" s="109"/>
    </row>
    <row r="430" spans="4:4" s="29" customFormat="1" x14ac:dyDescent="0.3">
      <c r="D430" s="109"/>
    </row>
    <row r="431" spans="4:4" s="29" customFormat="1" x14ac:dyDescent="0.3">
      <c r="D431" s="109"/>
    </row>
    <row r="432" spans="4:4" s="29" customFormat="1" x14ac:dyDescent="0.3">
      <c r="D432" s="109"/>
    </row>
    <row r="433" spans="4:4" s="29" customFormat="1" x14ac:dyDescent="0.3">
      <c r="D433" s="109"/>
    </row>
    <row r="434" spans="4:4" s="29" customFormat="1" x14ac:dyDescent="0.3">
      <c r="D434" s="109"/>
    </row>
    <row r="435" spans="4:4" s="29" customFormat="1" x14ac:dyDescent="0.3">
      <c r="D435" s="109"/>
    </row>
    <row r="436" spans="4:4" s="29" customFormat="1" x14ac:dyDescent="0.3">
      <c r="D436" s="109"/>
    </row>
    <row r="437" spans="4:4" s="29" customFormat="1" x14ac:dyDescent="0.3">
      <c r="D437" s="109"/>
    </row>
    <row r="438" spans="4:4" s="29" customFormat="1" x14ac:dyDescent="0.3">
      <c r="D438" s="109"/>
    </row>
    <row r="439" spans="4:4" s="29" customFormat="1" x14ac:dyDescent="0.3">
      <c r="D439" s="109"/>
    </row>
    <row r="440" spans="4:4" s="29" customFormat="1" x14ac:dyDescent="0.3">
      <c r="D440" s="109"/>
    </row>
    <row r="441" spans="4:4" s="29" customFormat="1" x14ac:dyDescent="0.3">
      <c r="D441" s="109"/>
    </row>
    <row r="442" spans="4:4" s="29" customFormat="1" x14ac:dyDescent="0.3">
      <c r="D442" s="109"/>
    </row>
    <row r="443" spans="4:4" s="29" customFormat="1" x14ac:dyDescent="0.3">
      <c r="D443" s="109"/>
    </row>
    <row r="444" spans="4:4" s="29" customFormat="1" x14ac:dyDescent="0.3">
      <c r="D444" s="109"/>
    </row>
    <row r="445" spans="4:4" s="29" customFormat="1" x14ac:dyDescent="0.3">
      <c r="D445" s="109"/>
    </row>
    <row r="446" spans="4:4" s="29" customFormat="1" x14ac:dyDescent="0.3">
      <c r="D446" s="109"/>
    </row>
    <row r="447" spans="4:4" s="29" customFormat="1" x14ac:dyDescent="0.3">
      <c r="D447" s="109"/>
    </row>
    <row r="448" spans="4:4" s="29" customFormat="1" x14ac:dyDescent="0.3">
      <c r="D448" s="109"/>
    </row>
    <row r="449" spans="4:4" s="29" customFormat="1" x14ac:dyDescent="0.3">
      <c r="D449" s="109"/>
    </row>
    <row r="450" spans="4:4" s="29" customFormat="1" x14ac:dyDescent="0.3">
      <c r="D450" s="109"/>
    </row>
    <row r="451" spans="4:4" s="29" customFormat="1" x14ac:dyDescent="0.3">
      <c r="D451" s="109"/>
    </row>
    <row r="452" spans="4:4" s="29" customFormat="1" x14ac:dyDescent="0.3">
      <c r="D452" s="109"/>
    </row>
    <row r="453" spans="4:4" s="29" customFormat="1" x14ac:dyDescent="0.3">
      <c r="D453" s="109"/>
    </row>
    <row r="454" spans="4:4" s="29" customFormat="1" x14ac:dyDescent="0.3">
      <c r="D454" s="109"/>
    </row>
    <row r="455" spans="4:4" s="29" customFormat="1" x14ac:dyDescent="0.3">
      <c r="D455" s="109"/>
    </row>
    <row r="456" spans="4:4" s="29" customFormat="1" x14ac:dyDescent="0.3">
      <c r="D456" s="109"/>
    </row>
    <row r="457" spans="4:4" s="29" customFormat="1" x14ac:dyDescent="0.3">
      <c r="D457" s="109"/>
    </row>
    <row r="458" spans="4:4" s="29" customFormat="1" x14ac:dyDescent="0.3">
      <c r="D458" s="109"/>
    </row>
    <row r="459" spans="4:4" s="29" customFormat="1" x14ac:dyDescent="0.3">
      <c r="D459" s="109"/>
    </row>
    <row r="460" spans="4:4" s="29" customFormat="1" x14ac:dyDescent="0.3">
      <c r="D460" s="109"/>
    </row>
    <row r="461" spans="4:4" s="29" customFormat="1" x14ac:dyDescent="0.3">
      <c r="D461" s="109"/>
    </row>
    <row r="462" spans="4:4" s="29" customFormat="1" x14ac:dyDescent="0.3">
      <c r="D462" s="109"/>
    </row>
    <row r="463" spans="4:4" s="29" customFormat="1" x14ac:dyDescent="0.3">
      <c r="D463" s="109"/>
    </row>
    <row r="464" spans="4:4" s="29" customFormat="1" x14ac:dyDescent="0.3">
      <c r="D464" s="109"/>
    </row>
    <row r="465" spans="4:4" s="29" customFormat="1" x14ac:dyDescent="0.3">
      <c r="D465" s="109"/>
    </row>
    <row r="466" spans="4:4" s="29" customFormat="1" x14ac:dyDescent="0.3">
      <c r="D466" s="109"/>
    </row>
    <row r="467" spans="4:4" s="29" customFormat="1" x14ac:dyDescent="0.3">
      <c r="D467" s="109"/>
    </row>
    <row r="468" spans="4:4" s="29" customFormat="1" x14ac:dyDescent="0.3">
      <c r="D468" s="109"/>
    </row>
    <row r="469" spans="4:4" s="29" customFormat="1" x14ac:dyDescent="0.3">
      <c r="D469" s="109"/>
    </row>
    <row r="470" spans="4:4" s="29" customFormat="1" x14ac:dyDescent="0.3">
      <c r="D470" s="109"/>
    </row>
    <row r="471" spans="4:4" s="29" customFormat="1" x14ac:dyDescent="0.3">
      <c r="D471" s="109"/>
    </row>
    <row r="472" spans="4:4" s="29" customFormat="1" x14ac:dyDescent="0.3">
      <c r="D472" s="109"/>
    </row>
    <row r="473" spans="4:4" s="29" customFormat="1" x14ac:dyDescent="0.3">
      <c r="D473" s="109"/>
    </row>
    <row r="474" spans="4:4" s="29" customFormat="1" x14ac:dyDescent="0.3">
      <c r="D474" s="109"/>
    </row>
    <row r="475" spans="4:4" s="29" customFormat="1" x14ac:dyDescent="0.3">
      <c r="D475" s="109"/>
    </row>
    <row r="476" spans="4:4" s="29" customFormat="1" x14ac:dyDescent="0.3">
      <c r="D476" s="109"/>
    </row>
    <row r="477" spans="4:4" s="29" customFormat="1" x14ac:dyDescent="0.3">
      <c r="D477" s="109"/>
    </row>
    <row r="478" spans="4:4" s="29" customFormat="1" x14ac:dyDescent="0.3">
      <c r="D478" s="109"/>
    </row>
    <row r="479" spans="4:4" s="29" customFormat="1" x14ac:dyDescent="0.3">
      <c r="D479" s="109"/>
    </row>
    <row r="480" spans="4:4" s="29" customFormat="1" x14ac:dyDescent="0.3">
      <c r="D480" s="109"/>
    </row>
    <row r="481" spans="4:4" s="29" customFormat="1" x14ac:dyDescent="0.3">
      <c r="D481" s="109"/>
    </row>
    <row r="482" spans="4:4" s="29" customFormat="1" x14ac:dyDescent="0.3">
      <c r="D482" s="109"/>
    </row>
    <row r="483" spans="4:4" s="29" customFormat="1" x14ac:dyDescent="0.3">
      <c r="D483" s="109"/>
    </row>
    <row r="484" spans="4:4" s="29" customFormat="1" x14ac:dyDescent="0.3">
      <c r="D484" s="109"/>
    </row>
    <row r="485" spans="4:4" s="29" customFormat="1" x14ac:dyDescent="0.3">
      <c r="D485" s="109"/>
    </row>
    <row r="486" spans="4:4" s="29" customFormat="1" x14ac:dyDescent="0.3">
      <c r="D486" s="109"/>
    </row>
    <row r="487" spans="4:4" s="29" customFormat="1" x14ac:dyDescent="0.3">
      <c r="D487" s="109"/>
    </row>
    <row r="488" spans="4:4" s="29" customFormat="1" x14ac:dyDescent="0.3">
      <c r="D488" s="109"/>
    </row>
    <row r="489" spans="4:4" s="29" customFormat="1" x14ac:dyDescent="0.3">
      <c r="D489" s="109"/>
    </row>
    <row r="490" spans="4:4" s="29" customFormat="1" x14ac:dyDescent="0.3">
      <c r="D490" s="109"/>
    </row>
    <row r="491" spans="4:4" s="29" customFormat="1" x14ac:dyDescent="0.3">
      <c r="D491" s="109"/>
    </row>
    <row r="492" spans="4:4" s="29" customFormat="1" x14ac:dyDescent="0.3">
      <c r="D492" s="109"/>
    </row>
    <row r="493" spans="4:4" s="29" customFormat="1" x14ac:dyDescent="0.3">
      <c r="D493" s="109"/>
    </row>
    <row r="494" spans="4:4" s="29" customFormat="1" x14ac:dyDescent="0.3">
      <c r="D494" s="109"/>
    </row>
    <row r="495" spans="4:4" s="29" customFormat="1" x14ac:dyDescent="0.3">
      <c r="D495" s="109"/>
    </row>
    <row r="496" spans="4:4" s="29" customFormat="1" x14ac:dyDescent="0.3">
      <c r="D496" s="109"/>
    </row>
    <row r="497" spans="4:4" s="29" customFormat="1" x14ac:dyDescent="0.3">
      <c r="D497" s="109"/>
    </row>
    <row r="498" spans="4:4" s="29" customFormat="1" x14ac:dyDescent="0.3">
      <c r="D498" s="109"/>
    </row>
    <row r="499" spans="4:4" s="29" customFormat="1" x14ac:dyDescent="0.3">
      <c r="D499" s="109"/>
    </row>
    <row r="500" spans="4:4" s="29" customFormat="1" x14ac:dyDescent="0.3">
      <c r="D500" s="109"/>
    </row>
    <row r="501" spans="4:4" s="29" customFormat="1" x14ac:dyDescent="0.3">
      <c r="D501" s="109"/>
    </row>
    <row r="502" spans="4:4" s="29" customFormat="1" x14ac:dyDescent="0.3">
      <c r="D502" s="109"/>
    </row>
    <row r="503" spans="4:4" s="29" customFormat="1" x14ac:dyDescent="0.3">
      <c r="D503" s="109"/>
    </row>
    <row r="504" spans="4:4" s="29" customFormat="1" x14ac:dyDescent="0.3">
      <c r="D504" s="109"/>
    </row>
    <row r="505" spans="4:4" s="29" customFormat="1" x14ac:dyDescent="0.3">
      <c r="D505" s="109"/>
    </row>
    <row r="506" spans="4:4" s="29" customFormat="1" x14ac:dyDescent="0.3">
      <c r="D506" s="109"/>
    </row>
    <row r="507" spans="4:4" s="29" customFormat="1" x14ac:dyDescent="0.3">
      <c r="D507" s="109"/>
    </row>
    <row r="508" spans="4:4" s="29" customFormat="1" x14ac:dyDescent="0.3">
      <c r="D508" s="109"/>
    </row>
    <row r="509" spans="4:4" s="29" customFormat="1" x14ac:dyDescent="0.3">
      <c r="D509" s="109"/>
    </row>
    <row r="510" spans="4:4" s="29" customFormat="1" x14ac:dyDescent="0.3">
      <c r="D510" s="109"/>
    </row>
    <row r="511" spans="4:4" s="29" customFormat="1" x14ac:dyDescent="0.3">
      <c r="D511" s="109"/>
    </row>
    <row r="512" spans="4:4" s="29" customFormat="1" x14ac:dyDescent="0.3">
      <c r="D512" s="109"/>
    </row>
    <row r="513" spans="4:4" s="29" customFormat="1" x14ac:dyDescent="0.3">
      <c r="D513" s="109"/>
    </row>
    <row r="514" spans="4:4" s="29" customFormat="1" x14ac:dyDescent="0.3">
      <c r="D514" s="109"/>
    </row>
    <row r="515" spans="4:4" s="29" customFormat="1" x14ac:dyDescent="0.3">
      <c r="D515" s="109"/>
    </row>
    <row r="516" spans="4:4" s="29" customFormat="1" x14ac:dyDescent="0.3">
      <c r="D516" s="109"/>
    </row>
    <row r="517" spans="4:4" s="29" customFormat="1" x14ac:dyDescent="0.3">
      <c r="D517" s="109"/>
    </row>
    <row r="518" spans="4:4" s="29" customFormat="1" x14ac:dyDescent="0.3">
      <c r="D518" s="109"/>
    </row>
    <row r="519" spans="4:4" s="29" customFormat="1" x14ac:dyDescent="0.3">
      <c r="D519" s="109"/>
    </row>
    <row r="520" spans="4:4" s="29" customFormat="1" x14ac:dyDescent="0.3">
      <c r="D520" s="109"/>
    </row>
    <row r="521" spans="4:4" s="29" customFormat="1" x14ac:dyDescent="0.3">
      <c r="D521" s="109"/>
    </row>
    <row r="522" spans="4:4" s="29" customFormat="1" x14ac:dyDescent="0.3">
      <c r="D522" s="109"/>
    </row>
    <row r="523" spans="4:4" s="29" customFormat="1" x14ac:dyDescent="0.3">
      <c r="D523" s="109"/>
    </row>
    <row r="524" spans="4:4" s="29" customFormat="1" x14ac:dyDescent="0.3">
      <c r="D524" s="109"/>
    </row>
    <row r="525" spans="4:4" s="29" customFormat="1" x14ac:dyDescent="0.3">
      <c r="D525" s="109"/>
    </row>
    <row r="526" spans="4:4" s="29" customFormat="1" x14ac:dyDescent="0.3">
      <c r="D526" s="109"/>
    </row>
    <row r="527" spans="4:4" s="29" customFormat="1" x14ac:dyDescent="0.3">
      <c r="D527" s="109"/>
    </row>
    <row r="528" spans="4:4" s="29" customFormat="1" x14ac:dyDescent="0.3">
      <c r="D528" s="109"/>
    </row>
    <row r="529" spans="4:4" s="29" customFormat="1" x14ac:dyDescent="0.3">
      <c r="D529" s="109"/>
    </row>
    <row r="530" spans="4:4" s="29" customFormat="1" x14ac:dyDescent="0.3">
      <c r="D530" s="109"/>
    </row>
    <row r="531" spans="4:4" s="29" customFormat="1" x14ac:dyDescent="0.3">
      <c r="D531" s="109"/>
    </row>
    <row r="532" spans="4:4" s="29" customFormat="1" x14ac:dyDescent="0.3">
      <c r="D532" s="109"/>
    </row>
    <row r="533" spans="4:4" s="29" customFormat="1" x14ac:dyDescent="0.3">
      <c r="D533" s="109"/>
    </row>
    <row r="534" spans="4:4" s="29" customFormat="1" x14ac:dyDescent="0.3">
      <c r="D534" s="109"/>
    </row>
    <row r="535" spans="4:4" s="29" customFormat="1" x14ac:dyDescent="0.3">
      <c r="D535" s="109"/>
    </row>
    <row r="536" spans="4:4" s="29" customFormat="1" x14ac:dyDescent="0.3">
      <c r="D536" s="109"/>
    </row>
    <row r="537" spans="4:4" s="29" customFormat="1" x14ac:dyDescent="0.3">
      <c r="D537" s="109"/>
    </row>
    <row r="538" spans="4:4" s="29" customFormat="1" x14ac:dyDescent="0.3">
      <c r="D538" s="109"/>
    </row>
    <row r="539" spans="4:4" s="29" customFormat="1" x14ac:dyDescent="0.3">
      <c r="D539" s="109"/>
    </row>
    <row r="540" spans="4:4" s="29" customFormat="1" x14ac:dyDescent="0.3">
      <c r="D540" s="109"/>
    </row>
    <row r="541" spans="4:4" s="29" customFormat="1" x14ac:dyDescent="0.3">
      <c r="D541" s="109"/>
    </row>
    <row r="542" spans="4:4" s="29" customFormat="1" x14ac:dyDescent="0.3">
      <c r="D542" s="109"/>
    </row>
    <row r="543" spans="4:4" s="29" customFormat="1" x14ac:dyDescent="0.3">
      <c r="D543" s="109"/>
    </row>
    <row r="544" spans="4:4" s="29" customFormat="1" x14ac:dyDescent="0.3">
      <c r="D544" s="109"/>
    </row>
    <row r="545" spans="4:4" s="29" customFormat="1" x14ac:dyDescent="0.3">
      <c r="D545" s="109"/>
    </row>
    <row r="546" spans="4:4" s="29" customFormat="1" x14ac:dyDescent="0.3">
      <c r="D546" s="109"/>
    </row>
    <row r="547" spans="4:4" s="29" customFormat="1" x14ac:dyDescent="0.3">
      <c r="D547" s="109"/>
    </row>
    <row r="548" spans="4:4" s="29" customFormat="1" x14ac:dyDescent="0.3">
      <c r="D548" s="109"/>
    </row>
    <row r="549" spans="4:4" s="29" customFormat="1" x14ac:dyDescent="0.3">
      <c r="D549" s="109"/>
    </row>
    <row r="550" spans="4:4" s="29" customFormat="1" x14ac:dyDescent="0.3">
      <c r="D550" s="109"/>
    </row>
    <row r="551" spans="4:4" s="29" customFormat="1" x14ac:dyDescent="0.3">
      <c r="D551" s="109"/>
    </row>
    <row r="552" spans="4:4" s="29" customFormat="1" x14ac:dyDescent="0.3">
      <c r="D552" s="109"/>
    </row>
    <row r="553" spans="4:4" s="29" customFormat="1" x14ac:dyDescent="0.3">
      <c r="D553" s="109"/>
    </row>
    <row r="554" spans="4:4" s="29" customFormat="1" x14ac:dyDescent="0.3">
      <c r="D554" s="109"/>
    </row>
    <row r="555" spans="4:4" s="29" customFormat="1" x14ac:dyDescent="0.3">
      <c r="D555" s="109"/>
    </row>
    <row r="556" spans="4:4" s="29" customFormat="1" x14ac:dyDescent="0.3">
      <c r="D556" s="109"/>
    </row>
    <row r="557" spans="4:4" s="29" customFormat="1" x14ac:dyDescent="0.3">
      <c r="D557" s="109"/>
    </row>
    <row r="558" spans="4:4" s="29" customFormat="1" x14ac:dyDescent="0.3">
      <c r="D558" s="109"/>
    </row>
    <row r="559" spans="4:4" s="29" customFormat="1" x14ac:dyDescent="0.3">
      <c r="D559" s="109"/>
    </row>
    <row r="560" spans="4:4" s="29" customFormat="1" x14ac:dyDescent="0.3">
      <c r="D560" s="109"/>
    </row>
    <row r="561" spans="4:4" s="29" customFormat="1" x14ac:dyDescent="0.3">
      <c r="D561" s="109"/>
    </row>
    <row r="562" spans="4:4" s="29" customFormat="1" x14ac:dyDescent="0.3">
      <c r="D562" s="109"/>
    </row>
    <row r="563" spans="4:4" s="29" customFormat="1" x14ac:dyDescent="0.3">
      <c r="D563" s="109"/>
    </row>
    <row r="564" spans="4:4" s="29" customFormat="1" x14ac:dyDescent="0.3">
      <c r="D564" s="109"/>
    </row>
    <row r="565" spans="4:4" s="29" customFormat="1" x14ac:dyDescent="0.3">
      <c r="D565" s="109"/>
    </row>
    <row r="566" spans="4:4" s="29" customFormat="1" x14ac:dyDescent="0.3">
      <c r="D566" s="109"/>
    </row>
    <row r="567" spans="4:4" s="29" customFormat="1" x14ac:dyDescent="0.3">
      <c r="D567" s="109"/>
    </row>
    <row r="568" spans="4:4" s="29" customFormat="1" x14ac:dyDescent="0.3">
      <c r="D568" s="109"/>
    </row>
    <row r="569" spans="4:4" s="29" customFormat="1" x14ac:dyDescent="0.3">
      <c r="D569" s="109"/>
    </row>
    <row r="570" spans="4:4" s="29" customFormat="1" x14ac:dyDescent="0.3">
      <c r="D570" s="109"/>
    </row>
    <row r="571" spans="4:4" s="29" customFormat="1" x14ac:dyDescent="0.3">
      <c r="D571" s="109"/>
    </row>
    <row r="572" spans="4:4" s="29" customFormat="1" x14ac:dyDescent="0.3">
      <c r="D572" s="109"/>
    </row>
    <row r="573" spans="4:4" s="29" customFormat="1" x14ac:dyDescent="0.3">
      <c r="D573" s="109"/>
    </row>
    <row r="574" spans="4:4" s="29" customFormat="1" x14ac:dyDescent="0.3">
      <c r="D574" s="109"/>
    </row>
    <row r="575" spans="4:4" s="29" customFormat="1" x14ac:dyDescent="0.3">
      <c r="D575" s="109"/>
    </row>
    <row r="576" spans="4:4" s="29" customFormat="1" x14ac:dyDescent="0.3">
      <c r="D576" s="109"/>
    </row>
    <row r="577" spans="4:4" s="29" customFormat="1" x14ac:dyDescent="0.3">
      <c r="D577" s="109"/>
    </row>
    <row r="578" spans="4:4" s="29" customFormat="1" x14ac:dyDescent="0.3">
      <c r="D578" s="109"/>
    </row>
    <row r="579" spans="4:4" s="29" customFormat="1" x14ac:dyDescent="0.3">
      <c r="D579" s="109"/>
    </row>
    <row r="580" spans="4:4" s="29" customFormat="1" x14ac:dyDescent="0.3">
      <c r="D580" s="109"/>
    </row>
    <row r="581" spans="4:4" s="29" customFormat="1" x14ac:dyDescent="0.3">
      <c r="D581" s="109"/>
    </row>
    <row r="582" spans="4:4" s="29" customFormat="1" x14ac:dyDescent="0.3">
      <c r="D582" s="109"/>
    </row>
    <row r="583" spans="4:4" s="29" customFormat="1" x14ac:dyDescent="0.3">
      <c r="D583" s="109"/>
    </row>
    <row r="584" spans="4:4" s="29" customFormat="1" x14ac:dyDescent="0.3">
      <c r="D584" s="109"/>
    </row>
    <row r="585" spans="4:4" s="29" customFormat="1" x14ac:dyDescent="0.3">
      <c r="D585" s="109"/>
    </row>
    <row r="586" spans="4:4" s="29" customFormat="1" x14ac:dyDescent="0.3">
      <c r="D586" s="109"/>
    </row>
    <row r="587" spans="4:4" s="29" customFormat="1" x14ac:dyDescent="0.3">
      <c r="D587" s="109"/>
    </row>
    <row r="588" spans="4:4" s="29" customFormat="1" x14ac:dyDescent="0.3">
      <c r="D588" s="109"/>
    </row>
    <row r="589" spans="4:4" s="29" customFormat="1" x14ac:dyDescent="0.3">
      <c r="D589" s="109"/>
    </row>
    <row r="590" spans="4:4" s="29" customFormat="1" x14ac:dyDescent="0.3">
      <c r="D590" s="109"/>
    </row>
    <row r="591" spans="4:4" s="29" customFormat="1" x14ac:dyDescent="0.3">
      <c r="D591" s="109"/>
    </row>
    <row r="592" spans="4:4" s="29" customFormat="1" x14ac:dyDescent="0.3">
      <c r="D592" s="109"/>
    </row>
    <row r="593" spans="4:4" s="29" customFormat="1" x14ac:dyDescent="0.3">
      <c r="D593" s="109"/>
    </row>
    <row r="594" spans="4:4" s="29" customFormat="1" x14ac:dyDescent="0.3">
      <c r="D594" s="109"/>
    </row>
    <row r="595" spans="4:4" s="29" customFormat="1" x14ac:dyDescent="0.3">
      <c r="D595" s="109"/>
    </row>
    <row r="596" spans="4:4" s="29" customFormat="1" x14ac:dyDescent="0.3">
      <c r="D596" s="109"/>
    </row>
    <row r="597" spans="4:4" s="29" customFormat="1" x14ac:dyDescent="0.3">
      <c r="D597" s="109"/>
    </row>
    <row r="598" spans="4:4" s="29" customFormat="1" x14ac:dyDescent="0.3">
      <c r="D598" s="109"/>
    </row>
    <row r="599" spans="4:4" s="29" customFormat="1" x14ac:dyDescent="0.3">
      <c r="D599" s="109"/>
    </row>
    <row r="600" spans="4:4" s="29" customFormat="1" x14ac:dyDescent="0.3">
      <c r="D600" s="109"/>
    </row>
    <row r="601" spans="4:4" s="29" customFormat="1" x14ac:dyDescent="0.3">
      <c r="D601" s="109"/>
    </row>
    <row r="602" spans="4:4" s="29" customFormat="1" x14ac:dyDescent="0.3">
      <c r="D602" s="109"/>
    </row>
    <row r="603" spans="4:4" s="29" customFormat="1" x14ac:dyDescent="0.3">
      <c r="D603" s="109"/>
    </row>
    <row r="604" spans="4:4" s="29" customFormat="1" x14ac:dyDescent="0.3">
      <c r="D604" s="109"/>
    </row>
    <row r="605" spans="4:4" s="29" customFormat="1" x14ac:dyDescent="0.3">
      <c r="D605" s="109"/>
    </row>
    <row r="606" spans="4:4" s="29" customFormat="1" x14ac:dyDescent="0.3">
      <c r="D606" s="109"/>
    </row>
    <row r="607" spans="4:4" s="29" customFormat="1" x14ac:dyDescent="0.3">
      <c r="D607" s="109"/>
    </row>
    <row r="608" spans="4:4" s="29" customFormat="1" x14ac:dyDescent="0.3">
      <c r="D608" s="109"/>
    </row>
    <row r="609" spans="4:4" s="29" customFormat="1" x14ac:dyDescent="0.3">
      <c r="D609" s="109"/>
    </row>
    <row r="610" spans="4:4" s="29" customFormat="1" x14ac:dyDescent="0.3">
      <c r="D610" s="109"/>
    </row>
    <row r="611" spans="4:4" s="29" customFormat="1" x14ac:dyDescent="0.3">
      <c r="D611" s="109"/>
    </row>
    <row r="612" spans="4:4" s="29" customFormat="1" x14ac:dyDescent="0.3">
      <c r="D612" s="109"/>
    </row>
    <row r="613" spans="4:4" s="29" customFormat="1" x14ac:dyDescent="0.3">
      <c r="D613" s="109"/>
    </row>
    <row r="614" spans="4:4" s="29" customFormat="1" x14ac:dyDescent="0.3">
      <c r="D614" s="109"/>
    </row>
    <row r="615" spans="4:4" s="29" customFormat="1" x14ac:dyDescent="0.3">
      <c r="D615" s="109"/>
    </row>
    <row r="616" spans="4:4" s="29" customFormat="1" x14ac:dyDescent="0.3">
      <c r="D616" s="109"/>
    </row>
    <row r="617" spans="4:4" s="29" customFormat="1" x14ac:dyDescent="0.3">
      <c r="D617" s="109"/>
    </row>
    <row r="618" spans="4:4" s="29" customFormat="1" x14ac:dyDescent="0.3">
      <c r="D618" s="109"/>
    </row>
    <row r="619" spans="4:4" s="29" customFormat="1" x14ac:dyDescent="0.3">
      <c r="D619" s="109"/>
    </row>
    <row r="620" spans="4:4" s="29" customFormat="1" x14ac:dyDescent="0.3">
      <c r="D620" s="109"/>
    </row>
    <row r="621" spans="4:4" s="29" customFormat="1" x14ac:dyDescent="0.3">
      <c r="D621" s="109"/>
    </row>
    <row r="622" spans="4:4" s="29" customFormat="1" x14ac:dyDescent="0.3">
      <c r="D622" s="109"/>
    </row>
    <row r="623" spans="4:4" s="29" customFormat="1" x14ac:dyDescent="0.3">
      <c r="D623" s="109"/>
    </row>
    <row r="624" spans="4:4" s="29" customFormat="1" x14ac:dyDescent="0.3">
      <c r="D624" s="109"/>
    </row>
    <row r="625" spans="1:4" s="29" customFormat="1" x14ac:dyDescent="0.3">
      <c r="D625" s="109"/>
    </row>
    <row r="626" spans="1:4" s="29" customFormat="1" x14ac:dyDescent="0.3">
      <c r="D626" s="109"/>
    </row>
    <row r="627" spans="1:4" s="29" customFormat="1" x14ac:dyDescent="0.3">
      <c r="D627" s="109"/>
    </row>
    <row r="628" spans="1:4" s="29" customFormat="1" x14ac:dyDescent="0.3">
      <c r="D628" s="109"/>
    </row>
    <row r="629" spans="1:4" s="29" customFormat="1" x14ac:dyDescent="0.3">
      <c r="D629" s="109"/>
    </row>
    <row r="630" spans="1:4" s="29" customFormat="1" x14ac:dyDescent="0.3">
      <c r="D630" s="109"/>
    </row>
    <row r="631" spans="1:4" s="29" customFormat="1" x14ac:dyDescent="0.3">
      <c r="D631" s="109"/>
    </row>
    <row r="632" spans="1:4" s="29" customFormat="1" x14ac:dyDescent="0.3">
      <c r="D632" s="109"/>
    </row>
    <row r="633" spans="1:4" x14ac:dyDescent="0.3">
      <c r="A633" s="29"/>
      <c r="B633" s="29"/>
      <c r="C633" s="29"/>
      <c r="D633" s="109"/>
    </row>
    <row r="634" spans="1:4" x14ac:dyDescent="0.3">
      <c r="A634" s="29"/>
      <c r="B634" s="29"/>
      <c r="C634" s="29"/>
      <c r="D634" s="109"/>
    </row>
    <row r="635" spans="1:4" x14ac:dyDescent="0.3">
      <c r="A635" s="29"/>
      <c r="B635" s="29"/>
      <c r="C635" s="29"/>
      <c r="D635" s="109"/>
    </row>
    <row r="636" spans="1:4" x14ac:dyDescent="0.3">
      <c r="A636" s="29"/>
      <c r="B636" s="29"/>
      <c r="C636" s="29"/>
      <c r="D636" s="109"/>
    </row>
    <row r="637" spans="1:4" x14ac:dyDescent="0.3">
      <c r="A637" s="29"/>
      <c r="B637" s="29"/>
      <c r="C637" s="29"/>
      <c r="D637" s="109"/>
    </row>
    <row r="638" spans="1:4" x14ac:dyDescent="0.3">
      <c r="A638" s="29"/>
      <c r="B638" s="29"/>
      <c r="C638" s="29"/>
      <c r="D638" s="109"/>
    </row>
    <row r="639" spans="1:4" x14ac:dyDescent="0.3">
      <c r="A639" s="29"/>
      <c r="B639" s="29"/>
      <c r="C639" s="29"/>
      <c r="D639" s="109"/>
    </row>
    <row r="640" spans="1:4" x14ac:dyDescent="0.3">
      <c r="A640" s="29"/>
      <c r="B640" s="29"/>
      <c r="C640" s="29"/>
      <c r="D640" s="109"/>
    </row>
    <row r="641" spans="1:4" x14ac:dyDescent="0.3">
      <c r="A641" s="29"/>
      <c r="B641" s="29"/>
      <c r="C641" s="29"/>
      <c r="D641" s="109"/>
    </row>
    <row r="642" spans="1:4" x14ac:dyDescent="0.3">
      <c r="A642" s="29"/>
      <c r="B642" s="29"/>
      <c r="C642" s="29"/>
      <c r="D642" s="109"/>
    </row>
    <row r="643" spans="1:4" x14ac:dyDescent="0.3">
      <c r="A643" s="29"/>
      <c r="B643" s="29"/>
      <c r="C643" s="29"/>
      <c r="D643" s="109"/>
    </row>
  </sheetData>
  <mergeCells count="14">
    <mergeCell ref="E10:E11"/>
    <mergeCell ref="F10:F11"/>
    <mergeCell ref="A7:D8"/>
    <mergeCell ref="A9:D9"/>
    <mergeCell ref="A10:A11"/>
    <mergeCell ref="B10:B11"/>
    <mergeCell ref="C10:C11"/>
    <mergeCell ref="D10:D11"/>
    <mergeCell ref="C1:D1"/>
    <mergeCell ref="A2:D2"/>
    <mergeCell ref="A3:D3"/>
    <mergeCell ref="A4:D4"/>
    <mergeCell ref="A5:B5"/>
    <mergeCell ref="C5:D5"/>
  </mergeCells>
  <pageMargins left="0" right="0" top="0.19685039370078741" bottom="0" header="0.51181102362204722" footer="0.51181102362204722"/>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Normal="100" workbookViewId="0">
      <selection sqref="A1:D16"/>
    </sheetView>
  </sheetViews>
  <sheetFormatPr defaultRowHeight="16.5" x14ac:dyDescent="0.3"/>
  <cols>
    <col min="1" max="1" width="26.28515625" style="2" customWidth="1"/>
    <col min="2" max="2" width="53.140625" style="2" customWidth="1"/>
    <col min="3" max="3" width="14.425781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63" t="s">
        <v>365</v>
      </c>
      <c r="B1" s="163"/>
      <c r="C1" s="163"/>
    </row>
    <row r="2" spans="1:5" x14ac:dyDescent="0.3">
      <c r="A2" s="163" t="s">
        <v>13</v>
      </c>
      <c r="B2" s="163"/>
      <c r="C2" s="163"/>
    </row>
    <row r="3" spans="1:5" x14ac:dyDescent="0.3">
      <c r="A3" s="163" t="s">
        <v>17</v>
      </c>
      <c r="B3" s="163"/>
      <c r="C3" s="163"/>
    </row>
    <row r="4" spans="1:5" x14ac:dyDescent="0.3">
      <c r="A4" s="163" t="s">
        <v>113</v>
      </c>
      <c r="B4" s="163"/>
      <c r="C4" s="163"/>
    </row>
    <row r="5" spans="1:5" x14ac:dyDescent="0.3">
      <c r="A5" s="149" t="s">
        <v>114</v>
      </c>
      <c r="B5" s="163" t="s">
        <v>122</v>
      </c>
      <c r="C5" s="163"/>
      <c r="D5" s="3"/>
    </row>
    <row r="6" spans="1:5" x14ac:dyDescent="0.3">
      <c r="C6" s="163"/>
      <c r="D6" s="163"/>
    </row>
    <row r="7" spans="1:5" x14ac:dyDescent="0.3">
      <c r="A7" s="164" t="s">
        <v>6</v>
      </c>
      <c r="B7" s="164"/>
      <c r="C7" s="164"/>
    </row>
    <row r="8" spans="1:5" x14ac:dyDescent="0.3">
      <c r="A8" s="164" t="s">
        <v>7</v>
      </c>
      <c r="B8" s="164"/>
      <c r="C8" s="164"/>
    </row>
    <row r="9" spans="1:5" x14ac:dyDescent="0.3">
      <c r="A9" s="164" t="s">
        <v>242</v>
      </c>
      <c r="B9" s="164"/>
      <c r="C9" s="164"/>
    </row>
    <row r="11" spans="1:5" ht="45" customHeight="1" x14ac:dyDescent="0.3">
      <c r="A11" s="1" t="s">
        <v>1</v>
      </c>
      <c r="B11" s="1" t="s">
        <v>5</v>
      </c>
      <c r="C11" s="4" t="s">
        <v>115</v>
      </c>
      <c r="D11" s="6"/>
      <c r="E11" s="6"/>
    </row>
    <row r="12" spans="1:5" ht="33" x14ac:dyDescent="0.3">
      <c r="A12" s="94" t="s">
        <v>109</v>
      </c>
      <c r="B12" s="98" t="s">
        <v>24</v>
      </c>
      <c r="C12" s="93">
        <f>C14-C13</f>
        <v>1289712.7800000012</v>
      </c>
      <c r="D12" s="95"/>
      <c r="E12" s="95"/>
    </row>
    <row r="13" spans="1:5" ht="35.25" customHeight="1" x14ac:dyDescent="0.3">
      <c r="A13" s="9" t="s">
        <v>106</v>
      </c>
      <c r="B13" s="14" t="s">
        <v>19</v>
      </c>
      <c r="C13" s="99">
        <f>'дох 17'!C46</f>
        <v>47083096.950000003</v>
      </c>
      <c r="D13" s="96"/>
      <c r="E13" s="96"/>
    </row>
    <row r="14" spans="1:5" ht="32.25" customHeight="1" x14ac:dyDescent="0.3">
      <c r="A14" s="9" t="s">
        <v>107</v>
      </c>
      <c r="B14" s="14" t="s">
        <v>25</v>
      </c>
      <c r="C14" s="99">
        <f>'по виду расх 17'!D161</f>
        <v>48372809.730000004</v>
      </c>
      <c r="D14" s="96"/>
      <c r="E14" s="96"/>
    </row>
    <row r="15" spans="1:5" ht="18" customHeight="1" x14ac:dyDescent="0.3">
      <c r="A15" s="10"/>
      <c r="B15" s="7" t="s">
        <v>108</v>
      </c>
      <c r="C15" s="100">
        <f>C12</f>
        <v>1289712.7800000012</v>
      </c>
      <c r="D15" s="97"/>
      <c r="E15" s="97"/>
    </row>
  </sheetData>
  <mergeCells count="9">
    <mergeCell ref="A7:C7"/>
    <mergeCell ref="A8:C8"/>
    <mergeCell ref="A9:C9"/>
    <mergeCell ref="A1:C1"/>
    <mergeCell ref="A2:C2"/>
    <mergeCell ref="A3:C3"/>
    <mergeCell ref="A4:C4"/>
    <mergeCell ref="B5:C5"/>
    <mergeCell ref="C6:D6"/>
  </mergeCells>
  <pageMargins left="0.78740157480314965" right="0" top="0.98425196850393704" bottom="0" header="0.51181102362204722" footer="0.51181102362204722"/>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дох 17</vt:lpstr>
      <vt:lpstr>по разд 17</vt:lpstr>
      <vt:lpstr>5</vt:lpstr>
      <vt:lpstr>по виду расх 17</vt:lpstr>
      <vt:lpstr>источники</vt:lpstr>
      <vt:lpstr>'по виду расх 17'!Заголовки_для_печати</vt:lpstr>
      <vt:lpstr>'по виду расх 17'!Область_печати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2017-10-10T12:12:14Z</cp:lastPrinted>
  <dcterms:created xsi:type="dcterms:W3CDTF">2004-12-15T11:07:42Z</dcterms:created>
  <dcterms:modified xsi:type="dcterms:W3CDTF">2017-10-10T12:12:20Z</dcterms:modified>
</cp:coreProperties>
</file>