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225" windowWidth="11340" windowHeight="8400" firstSheet="5" activeTab="11"/>
  </bookViews>
  <sheets>
    <sheet name="Перечень " sheetId="67" r:id="rId1"/>
    <sheet name="дох 17" sheetId="56" r:id="rId2"/>
    <sheet name="дох 18-19" sheetId="66" r:id="rId3"/>
    <sheet name="по разд 17" sheetId="39" r:id="rId4"/>
    <sheet name="по разд 18-19" sheetId="61" r:id="rId5"/>
    <sheet name="5" sheetId="58" r:id="rId6"/>
    <sheet name="6" sheetId="64" r:id="rId7"/>
    <sheet name="по виду расх 17" sheetId="41" r:id="rId8"/>
    <sheet name="по виду расх18-19" sheetId="62" r:id="rId9"/>
    <sheet name="межб.трансф" sheetId="60" r:id="rId10"/>
    <sheet name="источники" sheetId="52" r:id="rId11"/>
    <sheet name="источ. 18-19" sheetId="63" r:id="rId12"/>
  </sheets>
  <definedNames>
    <definedName name="_xlnm.Print_Titles" localSheetId="7">'по виду расх 17'!$10:$11</definedName>
    <definedName name="_xlnm.Print_Titles" localSheetId="8">'по виду расх18-19'!$10:$11</definedName>
    <definedName name="_xlnm.Print_Area" localSheetId="7">'по виду расх 17'!$A:$D</definedName>
  </definedNames>
  <calcPr calcId="145621"/>
</workbook>
</file>

<file path=xl/calcChain.xml><?xml version="1.0" encoding="utf-8"?>
<calcChain xmlns="http://schemas.openxmlformats.org/spreadsheetml/2006/main">
  <c r="D20" i="60" l="1"/>
  <c r="D108" i="41" l="1"/>
  <c r="D105" i="41" l="1"/>
  <c r="D106" i="41"/>
  <c r="D103" i="41"/>
  <c r="D104" i="41"/>
  <c r="D47" i="41"/>
  <c r="D48" i="41"/>
  <c r="D139" i="41"/>
  <c r="D121" i="41"/>
  <c r="D87" i="41"/>
  <c r="D88" i="41"/>
  <c r="C26" i="39"/>
  <c r="C32" i="56"/>
  <c r="D35" i="62" l="1"/>
  <c r="E35" i="62"/>
  <c r="D109" i="41"/>
  <c r="D35" i="41"/>
  <c r="D32" i="41" s="1"/>
  <c r="D31" i="41" s="1"/>
  <c r="E100" i="62" l="1"/>
  <c r="D100" i="62"/>
  <c r="D112" i="41"/>
  <c r="D72" i="62" l="1"/>
  <c r="D72" i="41"/>
  <c r="D32" i="66" l="1"/>
  <c r="C32" i="66"/>
  <c r="C29" i="56"/>
  <c r="E18" i="62" l="1"/>
  <c r="D18" i="62"/>
  <c r="E65" i="62"/>
  <c r="E64" i="62" s="1"/>
  <c r="D90" i="41"/>
  <c r="C13" i="39" l="1"/>
  <c r="C21" i="39"/>
  <c r="D22" i="61"/>
  <c r="C22" i="61"/>
  <c r="D14" i="61"/>
  <c r="C14" i="61"/>
  <c r="E85" i="62" l="1"/>
  <c r="E84" i="62" s="1"/>
  <c r="D85" i="62"/>
  <c r="D84" i="62" s="1"/>
  <c r="D88" i="62"/>
  <c r="D87" i="62" s="1"/>
  <c r="E88" i="62"/>
  <c r="E87" i="62" s="1"/>
  <c r="E60" i="62"/>
  <c r="E59" i="62" s="1"/>
  <c r="E58" i="62" s="1"/>
  <c r="D60" i="62"/>
  <c r="D59" i="62" s="1"/>
  <c r="D58" i="62" s="1"/>
  <c r="D50" i="41"/>
  <c r="E47" i="62"/>
  <c r="E46" i="62" s="1"/>
  <c r="D47" i="62"/>
  <c r="D46" i="62" s="1"/>
  <c r="E70" i="62"/>
  <c r="D70" i="62"/>
  <c r="D52" i="62"/>
  <c r="E52" i="62"/>
  <c r="D20" i="61" l="1"/>
  <c r="C20" i="61"/>
  <c r="C19" i="39" l="1"/>
  <c r="D12" i="66"/>
  <c r="C12" i="66"/>
  <c r="D30" i="66"/>
  <c r="D29" i="66" s="1"/>
  <c r="C30" i="66"/>
  <c r="C29" i="66" s="1"/>
  <c r="C36" i="56"/>
  <c r="D35" i="66"/>
  <c r="C35" i="66"/>
  <c r="C16" i="66"/>
  <c r="D29" i="61" l="1"/>
  <c r="C29" i="61"/>
  <c r="D27" i="61"/>
  <c r="C27" i="61"/>
  <c r="C29" i="39"/>
  <c r="C30" i="56" l="1"/>
  <c r="D46" i="41" l="1"/>
  <c r="D45" i="41" s="1"/>
  <c r="D109" i="62" l="1"/>
  <c r="D43" i="62" l="1"/>
  <c r="E111" i="62"/>
  <c r="D97" i="62"/>
  <c r="D103" i="62" l="1"/>
  <c r="E113" i="62"/>
  <c r="D113" i="62"/>
  <c r="E109" i="62"/>
  <c r="E105" i="62"/>
  <c r="D105" i="62"/>
  <c r="E103" i="62"/>
  <c r="D111" i="62"/>
  <c r="E97" i="62"/>
  <c r="D96" i="62"/>
  <c r="E91" i="62"/>
  <c r="D94" i="62"/>
  <c r="D93" i="62" s="1"/>
  <c r="D91" i="62"/>
  <c r="D90" i="62" s="1"/>
  <c r="E80" i="62"/>
  <c r="E79" i="62" s="1"/>
  <c r="E77" i="62"/>
  <c r="E76" i="62" s="1"/>
  <c r="E68" i="62"/>
  <c r="E67" i="62" s="1"/>
  <c r="D68" i="62"/>
  <c r="D67" i="62" s="1"/>
  <c r="D65" i="62"/>
  <c r="D64" i="62" s="1"/>
  <c r="E56" i="62"/>
  <c r="E55" i="62" s="1"/>
  <c r="E54" i="62" s="1"/>
  <c r="D56" i="62"/>
  <c r="D55" i="62" s="1"/>
  <c r="E51" i="62"/>
  <c r="E50" i="62" s="1"/>
  <c r="E43" i="62"/>
  <c r="E42" i="62" s="1"/>
  <c r="D42" i="62"/>
  <c r="D40" i="62"/>
  <c r="D39" i="62" s="1"/>
  <c r="E40" i="62"/>
  <c r="E39" i="62" s="1"/>
  <c r="D33" i="41"/>
  <c r="E33" i="62"/>
  <c r="E32" i="62" s="1"/>
  <c r="D15" i="62"/>
  <c r="D14" i="62" s="1"/>
  <c r="E15" i="62"/>
  <c r="E14" i="62" s="1"/>
  <c r="D137" i="41"/>
  <c r="D135" i="41"/>
  <c r="D85" i="41"/>
  <c r="D84" i="41" s="1"/>
  <c r="D98" i="41"/>
  <c r="D97" i="41" s="1"/>
  <c r="D95" i="41"/>
  <c r="D94" i="41" s="1"/>
  <c r="D92" i="41"/>
  <c r="D63" i="41"/>
  <c r="D68" i="41"/>
  <c r="D65" i="41"/>
  <c r="D58" i="41"/>
  <c r="D57" i="41" s="1"/>
  <c r="D56" i="41" s="1"/>
  <c r="D54" i="41"/>
  <c r="D53" i="41" s="1"/>
  <c r="D52" i="41" s="1"/>
  <c r="E99" i="62" l="1"/>
  <c r="D99" i="62"/>
  <c r="D83" i="62"/>
  <c r="D38" i="62"/>
  <c r="E45" i="62"/>
  <c r="E38" i="62"/>
  <c r="D63" i="62"/>
  <c r="E75" i="62"/>
  <c r="D17" i="62"/>
  <c r="E13" i="62"/>
  <c r="D13" i="62"/>
  <c r="E31" i="62"/>
  <c r="E30" i="62" s="1"/>
  <c r="D54" i="62"/>
  <c r="D62" i="41"/>
  <c r="D62" i="62" l="1"/>
  <c r="D43" i="41"/>
  <c r="D42" i="41" s="1"/>
  <c r="D40" i="41"/>
  <c r="D39" i="41" s="1"/>
  <c r="D38" i="41" l="1"/>
  <c r="D38" i="61"/>
  <c r="C38" i="61"/>
  <c r="C38" i="39"/>
  <c r="C28" i="56" l="1"/>
  <c r="D24" i="66"/>
  <c r="C24" i="66"/>
  <c r="D22" i="66"/>
  <c r="C22" i="66"/>
  <c r="D16" i="66"/>
  <c r="D15" i="66" s="1"/>
  <c r="C15" i="66"/>
  <c r="D13" i="66"/>
  <c r="C13" i="66"/>
  <c r="C38" i="56"/>
  <c r="C24" i="56"/>
  <c r="C22" i="56"/>
  <c r="C16" i="56"/>
  <c r="C15" i="56" s="1"/>
  <c r="C12" i="56" s="1"/>
  <c r="C13" i="56"/>
  <c r="C21" i="66" l="1"/>
  <c r="C21" i="56"/>
  <c r="C40" i="56" s="1"/>
  <c r="D21" i="66"/>
  <c r="C28" i="66"/>
  <c r="D28" i="66"/>
  <c r="D38" i="66" l="1"/>
  <c r="D13" i="63" s="1"/>
  <c r="C38" i="66"/>
  <c r="C13" i="63" s="1"/>
  <c r="E63" i="62" l="1"/>
  <c r="D51" i="62" l="1"/>
  <c r="D50" i="62" s="1"/>
  <c r="D45" i="62" s="1"/>
  <c r="D127" i="41"/>
  <c r="E94" i="62" l="1"/>
  <c r="E93" i="62" s="1"/>
  <c r="E96" i="62"/>
  <c r="D30" i="41" l="1"/>
  <c r="D23" i="62"/>
  <c r="D22" i="62" s="1"/>
  <c r="E23" i="62"/>
  <c r="E22" i="62" s="1"/>
  <c r="D28" i="62"/>
  <c r="D27" i="62" s="1"/>
  <c r="E28" i="62"/>
  <c r="E27" i="62" s="1"/>
  <c r="D33" i="62"/>
  <c r="E62" i="62"/>
  <c r="D77" i="62"/>
  <c r="D76" i="62" s="1"/>
  <c r="D80" i="62"/>
  <c r="D79" i="62" s="1"/>
  <c r="E74" i="62"/>
  <c r="E90" i="62"/>
  <c r="C32" i="61"/>
  <c r="D32" i="61"/>
  <c r="C34" i="61"/>
  <c r="D34" i="61"/>
  <c r="C37" i="61"/>
  <c r="C36" i="61" s="1"/>
  <c r="C41" i="61"/>
  <c r="D41" i="61"/>
  <c r="E83" i="62" l="1"/>
  <c r="E82" i="62" s="1"/>
  <c r="D75" i="62"/>
  <c r="D74" i="62" s="1"/>
  <c r="E37" i="62"/>
  <c r="D37" i="62"/>
  <c r="D32" i="62"/>
  <c r="D31" i="62"/>
  <c r="D30" i="62" s="1"/>
  <c r="E21" i="62"/>
  <c r="D21" i="62"/>
  <c r="D12" i="62" s="1"/>
  <c r="E17" i="62"/>
  <c r="D26" i="62"/>
  <c r="D25" i="62" s="1"/>
  <c r="E26" i="62"/>
  <c r="E25" i="62" s="1"/>
  <c r="D82" i="62"/>
  <c r="C43" i="61"/>
  <c r="D43" i="61" l="1"/>
  <c r="D45" i="61" s="1"/>
  <c r="D10" i="64" s="1"/>
  <c r="D11" i="64" s="1"/>
  <c r="D115" i="62"/>
  <c r="D117" i="62" s="1"/>
  <c r="C14" i="63" s="1"/>
  <c r="E12" i="62"/>
  <c r="C45" i="61"/>
  <c r="C10" i="64" s="1"/>
  <c r="C11" i="64" s="1"/>
  <c r="E115" i="62" l="1"/>
  <c r="E117" i="62" s="1"/>
  <c r="D14" i="63" s="1"/>
  <c r="D12" i="63" s="1"/>
  <c r="D15" i="63" s="1"/>
  <c r="C12" i="63"/>
  <c r="C15" i="63" s="1"/>
  <c r="C13" i="52" l="1"/>
  <c r="D117" i="41" l="1"/>
  <c r="D125" i="41" l="1"/>
  <c r="D133" i="41" l="1"/>
  <c r="D131" i="41"/>
  <c r="D129" i="41"/>
  <c r="D123" i="41"/>
  <c r="D115" i="41"/>
  <c r="D101" i="41"/>
  <c r="D100" i="41" s="1"/>
  <c r="D83" i="41" s="1"/>
  <c r="D80" i="41"/>
  <c r="D79" i="41" s="1"/>
  <c r="D77" i="41"/>
  <c r="D76" i="41" l="1"/>
  <c r="D75" i="41"/>
  <c r="D74" i="41" s="1"/>
  <c r="D82" i="41"/>
  <c r="D70" i="41"/>
  <c r="D67" i="41" s="1"/>
  <c r="D61" i="41" s="1"/>
  <c r="D28" i="41"/>
  <c r="D23" i="41"/>
  <c r="D19" i="41"/>
  <c r="D60" i="41" l="1"/>
  <c r="D21" i="41"/>
  <c r="D22" i="41"/>
  <c r="D17" i="41"/>
  <c r="D18" i="41"/>
  <c r="D26" i="41"/>
  <c r="D25" i="41" s="1"/>
  <c r="C41" i="39" s="1"/>
  <c r="D27" i="41"/>
  <c r="D37" i="41"/>
  <c r="C32" i="39"/>
  <c r="D15" i="41"/>
  <c r="D14" i="41" s="1"/>
  <c r="D13" i="41" l="1"/>
  <c r="D12" i="41" l="1"/>
  <c r="C34" i="39"/>
  <c r="C43" i="39" s="1"/>
  <c r="C10" i="58" l="1"/>
  <c r="C11" i="58" s="1"/>
  <c r="D141" i="41"/>
  <c r="C14" i="52"/>
  <c r="C12" i="52" s="1"/>
  <c r="C15" i="52" s="1"/>
</calcChain>
</file>

<file path=xl/sharedStrings.xml><?xml version="1.0" encoding="utf-8"?>
<sst xmlns="http://schemas.openxmlformats.org/spreadsheetml/2006/main" count="849" uniqueCount="452">
  <si>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</si>
  <si>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</si>
  <si>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</si>
  <si>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</si>
  <si>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</si>
  <si>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</si>
  <si>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</si>
  <si>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</si>
  <si>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</si>
  <si>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</si>
  <si>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</si>
  <si>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</si>
  <si>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0102</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</si>
  <si>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</si>
  <si>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</si>
  <si>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</si>
  <si>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</si>
  <si>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</si>
  <si>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</si>
  <si>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</si>
  <si>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</si>
  <si>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</si>
  <si>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</si>
  <si>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</si>
  <si>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</si>
  <si>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</si>
  <si>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</si>
  <si>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Функционирование высшего должностного лица субъекта Российской Федерации и муниципального образования</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</si>
  <si>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</si>
  <si>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</si>
  <si>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</si>
  <si>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</si>
  <si>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</si>
  <si>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</si>
  <si>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</si>
  <si>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</si>
  <si>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</si>
  <si>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</si>
  <si>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</si>
  <si>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</si>
  <si>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</si>
  <si>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</si>
  <si>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</si>
  <si>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</si>
  <si>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</si>
  <si>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</si>
  <si>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</si>
  <si>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</si>
  <si>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</si>
  <si>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</si>
  <si>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0106</t>
  </si>
  <si>
    <t>Обеспечение деятельности финансовых, налоговых и таможенных органов и органов финансового (финансово-бюджетного) надзора</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</si>
  <si>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</si>
  <si>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</si>
  <si>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</si>
  <si>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</si>
  <si>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</si>
  <si>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</si>
  <si>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</si>
  <si>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</si>
  <si>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</si>
  <si>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</si>
  <si>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</si>
  <si>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</si>
  <si>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</si>
  <si>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</si>
  <si>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</si>
  <si>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</si>
  <si>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</si>
  <si>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</si>
  <si>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</si>
  <si>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</si>
  <si>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</si>
  <si>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</si>
  <si>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</si>
  <si>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</si>
  <si>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</si>
  <si>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</si>
  <si>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</si>
  <si>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целевая программа "Улучшение условий проживания отдельных категорий граждан, нуждающихся в специальной социальной защите на территории Борисоглебского сельского поселения"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</si>
  <si>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</si>
  <si>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</si>
  <si>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</si>
  <si>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</si>
  <si>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</si>
  <si>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</si>
  <si>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</si>
  <si>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</si>
  <si>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</si>
  <si>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</si>
  <si>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</si>
  <si>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</si>
  <si>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</si>
  <si>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</si>
  <si>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</si>
  <si>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</si>
  <si>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</si>
  <si>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</si>
  <si>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</si>
  <si>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</si>
  <si>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</si>
  <si>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</si>
  <si>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</si>
  <si>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</si>
  <si>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</si>
  <si>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</si>
  <si>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</si>
  <si>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</si>
  <si>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</si>
  <si>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</si>
  <si>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</si>
  <si>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</si>
  <si>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</si>
  <si>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</si>
  <si>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</si>
  <si>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</si>
  <si>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</si>
  <si>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</si>
  <si>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</si>
  <si>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</si>
  <si>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</si>
  <si>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</si>
  <si>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</si>
  <si>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</si>
  <si>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</si>
  <si>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в консолидированные бюджеты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</si>
  <si>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Российской Федерации</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</si>
  <si>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Российской Федерации</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</si>
  <si>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Российской Федерации</t>
  </si>
  <si>
    <t>000 106 00000 00 0000 000</t>
  </si>
  <si>
    <t>Налоги на имущество</t>
  </si>
  <si>
    <t>000 106 01000 00 0000 110</t>
  </si>
  <si>
    <t>Налог на имущество физических лиц</t>
  </si>
  <si>
    <t>Налог на имущество физических лиц,взимаемый по ставкам, применяемым к объектам налогообложения, расположенным в границах поселений</t>
  </si>
  <si>
    <t>000 106 06000 00 0000 110</t>
  </si>
  <si>
    <t>Земельный налог</t>
  </si>
  <si>
    <t>Земельный налог, взимаемый по ставкам, установленным в соответствии с п.1 п.1 ст.394 Налогового кодекса Российской Федерации и применяемым к объектам налогообложения, расположенным в границах поселений</t>
  </si>
  <si>
    <t>Земельный налог, взимаемый по ставкам, установленным в соответствии с п.2 п.1 ст.394 Налогового кодекса Российской Федерации и применяемым к объектам налогообложения, расположенным в границах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</si>
  <si>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</si>
  <si>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</si>
  <si>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</si>
  <si>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</si>
  <si>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000 202 01000 00 0000 151</t>
  </si>
  <si>
    <t>Дотации бюджетам субъектов Российской Федерации и муниципальных образований</t>
  </si>
  <si>
    <t>Дотации бюджетам поселений на выравнивание бюджетной обеспеченности</t>
  </si>
  <si>
    <t>Субсидии бюджетам бюджетной системы Российской Федерации  (межбюджетные субсидии)</t>
  </si>
  <si>
    <t>Субсидия бюджетам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</si>
  <si>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</si>
  <si>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</si>
  <si>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</si>
  <si>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Межбюджетные трансферты,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</si>
  <si>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</si>
  <si>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</si>
  <si>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</si>
  <si>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</si>
  <si>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</si>
  <si>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</si>
  <si>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</si>
  <si>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</si>
  <si>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</si>
  <si>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</si>
  <si>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</si>
  <si>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</si>
  <si>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</si>
  <si>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</si>
  <si>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третьего созыва</t>
  </si>
  <si>
    <t>Всего</t>
  </si>
  <si>
    <t>Условно утвержденные расходы</t>
  </si>
  <si>
    <t xml:space="preserve">Расходы бюджета Борисоглебского сельского поселения </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</si>
  <si>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</si>
  <si>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Осуществление мероприятий по работе с детьми и молодежью Борисоглебского сельского поселения за счет средств бюджета поселения</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</si>
  <si>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</si>
  <si>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</si>
  <si>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Приложение 7</t>
  </si>
  <si>
    <t>Приложение 8</t>
  </si>
  <si>
    <t>Приложение 9</t>
  </si>
  <si>
    <t>Приложение 10</t>
  </si>
  <si>
    <t>второго созыва</t>
  </si>
  <si>
    <t>с классификацией доходов бюджетов Российской Федерации</t>
  </si>
  <si>
    <t>Субсидия бюджетам поселений на строительство, модернизацию, ремонт и содержание автомобильных дорог общего пользования, в том числе дорог а поселениях (за исключением автомобильных дорог федерального значения)</t>
  </si>
  <si>
    <t>Приложение 12</t>
  </si>
  <si>
    <t>2017 год    (руб.)</t>
  </si>
  <si>
    <t xml:space="preserve"> </t>
  </si>
  <si>
    <t>2017 год           (руб.)</t>
  </si>
  <si>
    <t>План (руб.) 2017 г.</t>
  </si>
  <si>
    <t>2017 год                        (руб.)</t>
  </si>
  <si>
    <t>2017 год (руб.)</t>
  </si>
  <si>
    <t>Перечень главных администраторов доходов и источников финансирования дефицита бюджета Борисоглебского сельского поселения</t>
  </si>
  <si>
    <t>117 01050 10 0000 180</t>
  </si>
  <si>
    <t>218 05030 10 0000 180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</si>
  <si>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</si>
  <si>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</si>
  <si>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</si>
  <si>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</si>
  <si>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</si>
  <si>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</si>
  <si>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</si>
  <si>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 xml:space="preserve">от                          г. № </t>
  </si>
  <si>
    <t xml:space="preserve">от                        г. №  </t>
  </si>
  <si>
    <t xml:space="preserve">от                     г. №  </t>
  </si>
  <si>
    <t xml:space="preserve">от                           г. № </t>
  </si>
  <si>
    <t xml:space="preserve">от                г. №  </t>
  </si>
  <si>
    <t xml:space="preserve">от                       г. №  </t>
  </si>
  <si>
    <t xml:space="preserve">от                              г. №  </t>
  </si>
  <si>
    <t xml:space="preserve">от                        г. № </t>
  </si>
  <si>
    <t>200</t>
  </si>
  <si>
    <t xml:space="preserve">от                           г. №  </t>
  </si>
  <si>
    <t xml:space="preserve">от                       г. № </t>
  </si>
  <si>
    <t xml:space="preserve">от                      №  </t>
  </si>
  <si>
    <t>Прочие доходы от компенсации затрат бюджетов сельских поселений</t>
  </si>
  <si>
    <t>Невыясненные поступления, зачисляемые в бюджеты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</si>
  <si>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</si>
  <si>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сельских поселений на реализацию федеральных целевых программ</t>
  </si>
  <si>
    <t>Прочие субсидии бюджетам сельских поселений</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</si>
  <si>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</si>
  <si>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</si>
  <si>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</si>
  <si>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2018 год (руб.)</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</si>
  <si>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</si>
  <si>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</si>
  <si>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</si>
  <si>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</si>
  <si>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</si>
  <si>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</si>
  <si>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</si>
  <si>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</si>
  <si>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</si>
  <si>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</si>
  <si>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</si>
  <si>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</si>
  <si>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</si>
  <si>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</si>
  <si>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</si>
  <si>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</si>
  <si>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</si>
  <si>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</si>
  <si>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</si>
  <si>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</si>
  <si>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</si>
  <si>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</si>
  <si>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</si>
  <si>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</si>
  <si>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</si>
  <si>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</si>
  <si>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</si>
  <si>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</si>
  <si>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</si>
  <si>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Мероприятия по улучшению условий проживания отдельных категорий граждан Борисоглебского сельского поселения, нуждающихся в специальной социальной защите за счет средств бюджета поселения</t>
  </si>
  <si>
    <t>05.2.00.00000</t>
  </si>
  <si>
    <t>05.3.00.00000</t>
  </si>
  <si>
    <t>Осуществление мероприятий в рамках программы поддержки граждн, проживающих на территории Борисоглебского сельского поселения, в сфере ипотечного жилищного кредитования за счет средств бюджета поселения</t>
  </si>
  <si>
    <t>Социальное обеспечение и иные выплаты населению</t>
  </si>
  <si>
    <t>300</t>
  </si>
  <si>
    <t xml:space="preserve">05.2.01.S1230 </t>
  </si>
  <si>
    <t>05.2.01.00000</t>
  </si>
  <si>
    <t>Капитальные вложения в объекты государственной (муниципальной) собственности</t>
  </si>
  <si>
    <t>05.3.01.00000</t>
  </si>
  <si>
    <t>05.3.01.S1250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</si>
  <si>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</si>
  <si>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</si>
  <si>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</si>
  <si>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</si>
  <si>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</si>
  <si>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</si>
  <si>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</si>
  <si>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</si>
  <si>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</si>
  <si>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06.1.01.20290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</si>
  <si>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</si>
  <si>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06.1.02.00000</t>
  </si>
  <si>
    <t>Ремонт и содержание автомобильных дорог Борисоглебского сельского поселения за счет средств  бюджета поселения</t>
  </si>
  <si>
    <t>06.1.02.72440</t>
  </si>
  <si>
    <t>06.1.02.S2440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</si>
  <si>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</si>
  <si>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</si>
  <si>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</si>
  <si>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</si>
  <si>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</si>
  <si>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</si>
  <si>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</si>
  <si>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</si>
  <si>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</si>
  <si>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</si>
  <si>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</si>
  <si>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</si>
  <si>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</si>
  <si>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</si>
  <si>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</si>
  <si>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</si>
  <si>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</si>
  <si>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</si>
  <si>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</si>
  <si>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</si>
  <si>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</si>
  <si>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</si>
  <si>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</si>
  <si>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</si>
  <si>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</si>
  <si>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</si>
  <si>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</si>
  <si>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</si>
  <si>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</si>
  <si>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</si>
  <si>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</si>
  <si>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</si>
  <si>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</si>
  <si>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Доплата к пенсии лицам, замещавшим муниципальные должности и должности муниципальной службы</t>
  </si>
  <si>
    <t>20.0.00.85170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</si>
  <si>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</si>
  <si>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</si>
  <si>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</si>
  <si>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01.1.03.65020</t>
  </si>
  <si>
    <t>01.2.04.65040</t>
  </si>
  <si>
    <t>01.3.01.65060</t>
  </si>
  <si>
    <t>02.1.03.65080</t>
  </si>
  <si>
    <t>Финасовые средства на взнос капитального ремонта за нанимателей жилых помещений муниципального жилья</t>
  </si>
  <si>
    <t>05.2.01.S1230</t>
  </si>
  <si>
    <t>09.0.00.0000</t>
  </si>
  <si>
    <t>Условно утвержденные</t>
  </si>
  <si>
    <t>2018 год                        (руб.)</t>
  </si>
  <si>
    <t>2018 год    (руб.)</t>
  </si>
  <si>
    <t>План (руб.) 2018 г.</t>
  </si>
  <si>
    <t>05.1.01.00000</t>
  </si>
  <si>
    <t>400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</si>
  <si>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</si>
  <si>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Осуществление мероприятий в рамках программы  "Обеспечение доступным и комфортным жильем населения Борисоглебского сельского поселения"</t>
  </si>
  <si>
    <t>05.1.01.S9602</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</si>
  <si>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</si>
  <si>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</si>
  <si>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</si>
  <si>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</si>
  <si>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</si>
  <si>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</si>
  <si>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</si>
  <si>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</si>
  <si>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Оказание поддержки и повышения качества жизни отдельных категорий граждан, проживающих на территории  Борисоглебского  сельского поселения и нуждающихся в специальной социальной защите</t>
  </si>
  <si>
    <t>Капитальный ремонт автомобильных дорог Борисоглебского сельского поселения за счет средств  бюджета поселения</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</si>
  <si>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</si>
  <si>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</si>
  <si>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</si>
  <si>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 xml:space="preserve">на 2017 г. в соответствии с классификацией доходов бюджетов </t>
  </si>
  <si>
    <t>Субвенции бюджетам сельских поселений на осуществление первичного воинского учета на территориях, где отсутствуют военные комиссариаты</t>
  </si>
  <si>
    <t>Субвенции бюджетам поселений на осуществление первичного воинского учета на территориях, где отсутствуют военные комиссариаты</t>
  </si>
  <si>
    <t>Всего доходов</t>
  </si>
  <si>
    <t xml:space="preserve">на плановый период 2018 и 2019 годов в соответствии   </t>
  </si>
  <si>
    <t>2019 год    (руб.)</t>
  </si>
  <si>
    <t>182 101 02000 01 0000 110</t>
  </si>
  <si>
    <t>100 103 02000 01 0000 110</t>
  </si>
  <si>
    <t>100 103 02230 01 0000 110</t>
  </si>
  <si>
    <t>100 103 02240 01 0000 110</t>
  </si>
  <si>
    <t>100 103 02250 01 0000 110</t>
  </si>
  <si>
    <t>100 103 02260 01 0000 110</t>
  </si>
  <si>
    <t>182 106 01000 00 0000 110</t>
  </si>
  <si>
    <t>182 106 01030 10 0000 110</t>
  </si>
  <si>
    <t>182 106 06000 00 0000 110</t>
  </si>
  <si>
    <t>182 106 06033 10 0000 110</t>
  </si>
  <si>
    <t>182 106 06043 10 0000 110</t>
  </si>
  <si>
    <t xml:space="preserve">Расходы бюджета Борисоглебского сельского поселения на 2017 год </t>
  </si>
  <si>
    <t>0200</t>
  </si>
  <si>
    <t>0203</t>
  </si>
  <si>
    <t>Национальная оборона</t>
  </si>
  <si>
    <t>Мобилизационная и вневойсковая подготовка</t>
  </si>
  <si>
    <t>на плановый период 2018 и 2019 годов</t>
  </si>
  <si>
    <t>2019 год (руб.)</t>
  </si>
  <si>
    <t>Ведомственная структура расходов бюджета Борисоглебского сельского поселения                                         на 2017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</si>
  <si>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2017 год</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</si>
  <si>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</si>
  <si>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</si>
  <si>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</si>
  <si>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2018 и 2019 годов</t>
  </si>
  <si>
    <t>850 202 35118 10 0000 151</t>
  </si>
  <si>
    <t>Ведомственная структура расходов бюджета Борисоглебского сельского поселения на плановый период 2018 и 2019 годы</t>
  </si>
  <si>
    <t>2019 год                        (руб.)</t>
  </si>
  <si>
    <t xml:space="preserve">Борисоглебского сельского поселения на 2017 год </t>
  </si>
  <si>
    <t>План (руб.) 2019 г.</t>
  </si>
  <si>
    <t xml:space="preserve">Борисоглебского сельского поселения на 2018 -2019  годы </t>
  </si>
  <si>
    <t>202 35118 10 0000 151</t>
  </si>
  <si>
    <t>решению вопросов местного значения на 2017 год</t>
  </si>
  <si>
    <t>202 20077 10 0000 151</t>
  </si>
  <si>
    <t>850 202 40014 10 0000 151</t>
  </si>
  <si>
    <t>850 202 20041 10 0000 151</t>
  </si>
  <si>
    <t>000 202 40000 00 0000 151</t>
  </si>
  <si>
    <t>000 202 20000 00 0000 151</t>
  </si>
  <si>
    <t>Субвенции бюджетам субъектов Российской Федерации и муниципальных образований</t>
  </si>
  <si>
    <t>850 202 35000 10 0000 151</t>
  </si>
  <si>
    <t>850 202 35000 10 0000151</t>
  </si>
  <si>
    <t>0111</t>
  </si>
  <si>
    <t>Резервные фонды</t>
  </si>
  <si>
    <t>05.4.01.L0200</t>
  </si>
  <si>
    <t xml:space="preserve">Благоустройство населенных пунктов за счет средств  бюджета поселения </t>
  </si>
  <si>
    <t>09.1.02.S4770</t>
  </si>
  <si>
    <t>113 02995 10 0000 130</t>
  </si>
  <si>
    <t>114 06025 10 0000 430</t>
  </si>
  <si>
    <t>116 23051 10 0000 140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</si>
  <si>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сельских поселений</t>
  </si>
  <si>
    <t>202 20041 10 0000 151</t>
  </si>
  <si>
    <t>202 20051 10 0000 151</t>
  </si>
  <si>
    <t>202 29999 10 0000 151</t>
  </si>
  <si>
    <t>202 40014 10 0000 151</t>
  </si>
  <si>
    <t>202 45160 10 0000 151</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</si>
  <si>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</si>
  <si>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Доходы бюджетов сельских поселений от возврата иными организациями остатков субсидий прошлых лет</t>
  </si>
  <si>
    <t>219 60010 10 0000 151</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</si>
  <si>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</si>
  <si>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</si>
  <si>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Субсидии бюджетам сельских поселений на софинансирование капитальных вложений в объекты муниципальной собственности</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</si>
  <si>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</si>
  <si>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</si>
  <si>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</si>
  <si>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</si>
  <si>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</si>
  <si>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</si>
  <si>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</si>
  <si>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</si>
  <si>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</si>
  <si>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</si>
  <si>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</si>
  <si>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218 60010 10 0000 151</t>
  </si>
  <si>
    <t>850 202 20077 10 0000 151</t>
  </si>
  <si>
    <t>Осуществление мероприятий по  капитальному ремонту, ремонту  и содержанию мостовых сооружений муниципальной собственности, обеспечивающих транзитный проезд по автомобильным дорогам регионального, межмуниципального, федерального значения, за счет средств областного бюджета</t>
  </si>
  <si>
    <t xml:space="preserve">06.1.02.75210 </t>
  </si>
  <si>
    <t>802 20215001 10 0000 151</t>
  </si>
  <si>
    <t>Расходы по оценке муниципального имущества</t>
  </si>
  <si>
    <t>03.3.01.65450</t>
  </si>
  <si>
    <t>802 202 15001 10 0000 151</t>
  </si>
  <si>
    <t>000 202 15000 00 0000 151</t>
  </si>
  <si>
    <t>202 29999 10 2024 151</t>
  </si>
  <si>
    <t>Прочие субсидии бюджетам сельских поселений(Субсидия на благоустройство населенных пунктов Ярославской области)</t>
  </si>
  <si>
    <t>202 20299 10 0000 151</t>
  </si>
  <si>
    <t>202 20302 10 0000 151</t>
  </si>
  <si>
    <t>Субсидии бюджетам сельских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</si>
  <si>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за счет средств бюджетов</t>
  </si>
  <si>
    <t>850 202 29999 10 2024 151</t>
  </si>
  <si>
    <t>0412</t>
  </si>
  <si>
    <t>Другие вопросы в области национальной экономики</t>
  </si>
  <si>
    <t>09.1.02.74770</t>
  </si>
  <si>
    <t>Мероприятия по благоустройству населенных пунктов Борисоглебского сельского поселения за счет средств областного бюджета</t>
  </si>
  <si>
    <t>20.0.00.85050</t>
  </si>
  <si>
    <t>Мероприятия по управлению, распоряжению имуществом, находящимся в муниципальной собственности</t>
  </si>
  <si>
    <t>20.0.0085180</t>
  </si>
  <si>
    <t>Мероприятия по осуществлению муниципального земельного контроля на территории Борисоглебского сельского поселения</t>
  </si>
  <si>
    <t>05.1.01.09502</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</si>
  <si>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</si>
  <si>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12.0.00.0000</t>
  </si>
  <si>
    <t>12.1.00.0000</t>
  </si>
  <si>
    <t>12.1.01.0000</t>
  </si>
  <si>
    <t>12.1.01.65460</t>
  </si>
  <si>
    <t xml:space="preserve">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 </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</si>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</sst>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b/>
      <sz val="11"/>
      <name val="Times New Roman"/>
      <family val="1"/>
      <charset val="204"/>
    </font>
    <font>
      <sz val="11"/>
      <name val="Times New Roman"/>
      <family val="1"/>
      <charset val="204"/>
    </font>
    <font>
      <b/>
      <sz val="12"/>
      <name val="Times New Roman"/>
      <family val="1"/>
      <charset val="204"/>
    </font>
    <font>
      <i/>
      <sz val="10"/>
      <name val="Arial Cyr"/>
      <charset val="204"/>
    </font>
    <font>
      <b/>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397">
    <xf numFmtId="0" fontId="0" fillId="0" borderId="0" xfId="0"/>
    <xf numFmtId="0" fontId="2" fillId="0" borderId="1" xfId="0" applyFont="1" applyBorder="1" applyAlignment="1">
      <alignment horizontal="center" vertical="center"/>
    </xf>
    <xf numFmtId="0" fontId="2" fillId="0" borderId="0" xfId="0" applyFont="1"/>
    <xf numFmtId="14" fontId="2" fillId="0" borderId="0" xfId="0" applyNumberFormat="1"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center"/>
    </xf>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5" borderId="1" xfId="0" applyFont="1" applyFill="1" applyBorder="1" applyAlignment="1">
      <alignment vertical="center"/>
    </xf>
    <xf numFmtId="0" fontId="3" fillId="5" borderId="1" xfId="0" applyFont="1" applyFill="1" applyBorder="1"/>
    <xf numFmtId="0" fontId="3" fillId="2" borderId="0" xfId="0" applyFont="1" applyFill="1" applyBorder="1"/>
    <xf numFmtId="0" fontId="3" fillId="0" borderId="1" xfId="0" applyFont="1" applyBorder="1" applyAlignment="1">
      <alignment vertical="center"/>
    </xf>
    <xf numFmtId="0" fontId="3" fillId="0" borderId="1" xfId="0" applyFont="1" applyBorder="1"/>
    <xf numFmtId="0" fontId="3" fillId="0" borderId="0" xfId="0" applyFont="1" applyBorder="1"/>
    <xf numFmtId="0" fontId="2" fillId="0" borderId="0" xfId="0" applyFont="1" applyBorder="1"/>
    <xf numFmtId="0" fontId="3" fillId="0" borderId="1" xfId="0" applyFont="1" applyBorder="1" applyAlignment="1">
      <alignment wrapText="1"/>
    </xf>
    <xf numFmtId="0" fontId="3" fillId="0" borderId="0" xfId="0" applyFont="1" applyFill="1" applyBorder="1" applyAlignment="1">
      <alignment horizontal="left" vertical="top" wrapText="1"/>
    </xf>
    <xf numFmtId="0" fontId="2" fillId="0" borderId="1" xfId="0" applyFont="1" applyBorder="1" applyAlignment="1">
      <alignment vertical="center"/>
    </xf>
    <xf numFmtId="0" fontId="2" fillId="0" borderId="0" xfId="0" applyFont="1" applyFill="1" applyBorder="1" applyAlignment="1">
      <alignment horizontal="left" vertical="top" wrapText="1"/>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center" wrapText="1"/>
    </xf>
    <xf numFmtId="0" fontId="3" fillId="5" borderId="1" xfId="0" applyFont="1" applyFill="1" applyBorder="1" applyAlignment="1">
      <alignment wrapText="1"/>
    </xf>
    <xf numFmtId="0" fontId="2" fillId="0" borderId="1" xfId="0" applyFont="1" applyBorder="1" applyAlignment="1">
      <alignment vertical="center" wrapText="1"/>
    </xf>
    <xf numFmtId="0" fontId="2" fillId="0" borderId="2" xfId="0" applyFont="1" applyBorder="1" applyAlignment="1">
      <alignment vertical="center"/>
    </xf>
    <xf numFmtId="164" fontId="3" fillId="0" borderId="0" xfId="0" applyNumberFormat="1" applyFont="1" applyBorder="1"/>
    <xf numFmtId="0" fontId="2" fillId="0" borderId="1" xfId="0" applyFont="1" applyBorder="1" applyAlignment="1">
      <alignment wrapText="1"/>
    </xf>
    <xf numFmtId="3" fontId="2" fillId="0" borderId="1" xfId="0" applyNumberFormat="1" applyFont="1" applyBorder="1" applyAlignment="1">
      <alignment vertical="center"/>
    </xf>
    <xf numFmtId="0" fontId="3" fillId="0" borderId="2" xfId="0" applyFont="1" applyBorder="1" applyAlignment="1">
      <alignment vertical="center"/>
    </xf>
    <xf numFmtId="2" fontId="3" fillId="5" borderId="1" xfId="0" applyNumberFormat="1" applyFont="1" applyFill="1" applyBorder="1" applyAlignment="1">
      <alignment horizontal="right"/>
    </xf>
    <xf numFmtId="2" fontId="3" fillId="0" borderId="1" xfId="0" applyNumberFormat="1" applyFont="1" applyBorder="1" applyAlignment="1">
      <alignment horizontal="right"/>
    </xf>
    <xf numFmtId="2" fontId="2" fillId="0" borderId="1" xfId="0" applyNumberFormat="1" applyFont="1" applyBorder="1" applyAlignment="1">
      <alignment horizontal="right"/>
    </xf>
    <xf numFmtId="2" fontId="2" fillId="3" borderId="1" xfId="0" applyNumberFormat="1" applyFont="1" applyFill="1" applyBorder="1" applyAlignment="1">
      <alignment horizontal="right"/>
    </xf>
    <xf numFmtId="2" fontId="2" fillId="0" borderId="1" xfId="0" applyNumberFormat="1" applyFont="1" applyFill="1" applyBorder="1" applyAlignment="1">
      <alignment horizontal="right"/>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2" fillId="0" borderId="0" xfId="0" applyFont="1" applyFill="1" applyAlignment="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pplyFill="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49" fontId="2" fillId="2" borderId="4"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0" xfId="0" applyFont="1" applyFill="1" applyBorder="1" applyAlignment="1">
      <alignment horizontal="right"/>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0" fillId="0" borderId="0" xfId="0" applyBorder="1"/>
    <xf numFmtId="0" fontId="12" fillId="0" borderId="0" xfId="0" applyFont="1"/>
    <xf numFmtId="0" fontId="10" fillId="0" borderId="0" xfId="0" applyFont="1" applyBorder="1" applyAlignment="1">
      <alignment vertical="center"/>
    </xf>
    <xf numFmtId="0" fontId="13" fillId="0" borderId="1" xfId="0" applyFont="1" applyBorder="1" applyAlignment="1">
      <alignment wrapText="1"/>
    </xf>
    <xf numFmtId="0" fontId="12" fillId="0" borderId="1" xfId="0" applyFont="1" applyBorder="1"/>
    <xf numFmtId="0" fontId="14" fillId="0" borderId="0" xfId="0" applyFont="1" applyBorder="1" applyAlignment="1">
      <alignment vertical="center"/>
    </xf>
    <xf numFmtId="0" fontId="16" fillId="0" borderId="1" xfId="0" applyFont="1" applyBorder="1" applyAlignment="1">
      <alignment wrapText="1"/>
    </xf>
    <xf numFmtId="0" fontId="12" fillId="0" borderId="1" xfId="0" applyFont="1" applyBorder="1" applyAlignment="1">
      <alignment vertical="center"/>
    </xf>
    <xf numFmtId="0" fontId="13" fillId="2" borderId="1" xfId="0" applyFont="1" applyFill="1" applyBorder="1" applyAlignment="1">
      <alignment wrapText="1"/>
    </xf>
    <xf numFmtId="0" fontId="11" fillId="2" borderId="1" xfId="0" applyFont="1" applyFill="1" applyBorder="1" applyAlignment="1">
      <alignment vertical="center"/>
    </xf>
    <xf numFmtId="0" fontId="0" fillId="0" borderId="0" xfId="0" applyBorder="1" applyAlignment="1">
      <alignment horizontal="center" wrapText="1"/>
    </xf>
    <xf numFmtId="0" fontId="12" fillId="0" borderId="1" xfId="0" applyFont="1" applyBorder="1" applyAlignment="1">
      <alignment horizontal="center" wrapText="1"/>
    </xf>
    <xf numFmtId="0" fontId="12" fillId="0" borderId="1" xfId="0" applyFont="1" applyBorder="1" applyAlignment="1">
      <alignment horizontal="center" vertical="center"/>
    </xf>
    <xf numFmtId="0" fontId="0" fillId="0" borderId="0" xfId="0" applyAlignment="1"/>
    <xf numFmtId="2" fontId="11" fillId="2" borderId="1" xfId="0" applyNumberFormat="1" applyFont="1" applyFill="1" applyBorder="1" applyAlignment="1">
      <alignment vertical="center"/>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4" fontId="0" fillId="0" borderId="1" xfId="0" applyNumberFormat="1" applyBorder="1" applyAlignment="1">
      <alignment horizontal="right"/>
    </xf>
    <xf numFmtId="4" fontId="10" fillId="0" borderId="1" xfId="0" applyNumberFormat="1" applyFont="1" applyBorder="1" applyAlignment="1">
      <alignment horizontal="right"/>
    </xf>
    <xf numFmtId="0" fontId="0" fillId="0" borderId="0" xfId="0" applyAlignment="1">
      <alignment horizontal="right"/>
    </xf>
    <xf numFmtId="0" fontId="0" fillId="0" borderId="1" xfId="0" applyBorder="1" applyAlignment="1">
      <alignment horizontal="center" vertical="center" wrapText="1"/>
    </xf>
    <xf numFmtId="0" fontId="0" fillId="0" borderId="0" xfId="0" applyFill="1" applyBorder="1" applyAlignment="1">
      <alignment horizontal="center"/>
    </xf>
    <xf numFmtId="0" fontId="0" fillId="0" borderId="0" xfId="0" applyAlignment="1">
      <alignment horizontal="center"/>
    </xf>
    <xf numFmtId="2" fontId="12" fillId="0" borderId="1" xfId="0" applyNumberFormat="1" applyFont="1" applyBorder="1" applyAlignment="1">
      <alignment vertical="center"/>
    </xf>
    <xf numFmtId="2" fontId="11" fillId="0" borderId="1" xfId="0" applyNumberFormat="1" applyFont="1" applyBorder="1" applyAlignment="1">
      <alignment vertical="center"/>
    </xf>
    <xf numFmtId="14" fontId="0" fillId="0" borderId="0" xfId="0" applyNumberFormat="1" applyFill="1" applyBorder="1" applyAlignment="1">
      <alignment horizontal="center"/>
    </xf>
    <xf numFmtId="0" fontId="10" fillId="5" borderId="1" xfId="0" applyFont="1" applyFill="1" applyBorder="1" applyAlignment="1">
      <alignment vertical="center"/>
    </xf>
    <xf numFmtId="0" fontId="10" fillId="5" borderId="1" xfId="0" applyFont="1" applyFill="1" applyBorder="1"/>
    <xf numFmtId="0" fontId="10" fillId="2" borderId="0" xfId="0" applyFont="1" applyFill="1" applyBorder="1"/>
    <xf numFmtId="0" fontId="10" fillId="0" borderId="1" xfId="0" applyFont="1" applyBorder="1" applyAlignment="1">
      <alignment vertical="center"/>
    </xf>
    <xf numFmtId="0" fontId="10" fillId="0" borderId="1" xfId="0" applyFont="1" applyBorder="1"/>
    <xf numFmtId="0" fontId="10" fillId="0" borderId="0" xfId="0" applyFont="1" applyBorder="1"/>
    <xf numFmtId="0" fontId="14" fillId="0" borderId="1" xfId="0" applyFont="1" applyBorder="1" applyAlignment="1">
      <alignment vertical="center"/>
    </xf>
    <xf numFmtId="0" fontId="14" fillId="0" borderId="1" xfId="0" applyFont="1" applyBorder="1"/>
    <xf numFmtId="0" fontId="10" fillId="0" borderId="1" xfId="0" applyFont="1" applyBorder="1" applyAlignment="1">
      <alignment wrapText="1"/>
    </xf>
    <xf numFmtId="0" fontId="17" fillId="0" borderId="0" xfId="0" applyFont="1" applyFill="1" applyBorder="1" applyAlignment="1">
      <alignment horizontal="left" vertical="top" wrapText="1"/>
    </xf>
    <xf numFmtId="0" fontId="0" fillId="0" borderId="1" xfId="0" applyFont="1" applyBorder="1" applyAlignment="1">
      <alignment vertical="center"/>
    </xf>
    <xf numFmtId="0" fontId="0" fillId="0" borderId="1" xfId="0" applyFont="1" applyBorder="1" applyAlignment="1">
      <alignment wrapText="1"/>
    </xf>
    <xf numFmtId="0" fontId="18" fillId="0" borderId="0" xfId="0" applyFont="1" applyFill="1" applyBorder="1" applyAlignment="1">
      <alignment horizontal="left" vertical="top" wrapText="1"/>
    </xf>
    <xf numFmtId="0" fontId="14" fillId="0" borderId="1" xfId="0" applyFont="1" applyBorder="1" applyAlignment="1">
      <alignment wrapText="1"/>
    </xf>
    <xf numFmtId="3" fontId="14" fillId="0" borderId="1" xfId="0" applyNumberFormat="1" applyFont="1" applyBorder="1" applyAlignment="1">
      <alignment vertical="center"/>
    </xf>
    <xf numFmtId="0" fontId="9" fillId="0" borderId="1" xfId="0" applyFont="1" applyBorder="1"/>
    <xf numFmtId="0" fontId="9" fillId="0" borderId="0" xfId="0" applyFont="1" applyBorder="1"/>
    <xf numFmtId="0" fontId="14" fillId="0" borderId="1" xfId="0" applyFont="1" applyBorder="1" applyAlignment="1">
      <alignment vertical="top" wrapText="1"/>
    </xf>
    <xf numFmtId="0" fontId="10" fillId="0" borderId="1" xfId="0" applyFont="1" applyBorder="1" applyAlignment="1">
      <alignment vertical="center" wrapText="1"/>
    </xf>
    <xf numFmtId="0" fontId="14" fillId="0" borderId="1" xfId="0" applyFont="1" applyBorder="1" applyAlignment="1">
      <alignment vertical="center" wrapText="1"/>
    </xf>
    <xf numFmtId="0" fontId="10" fillId="5" borderId="1" xfId="0" applyFont="1" applyFill="1" applyBorder="1" applyAlignment="1">
      <alignment wrapText="1"/>
    </xf>
    <xf numFmtId="0" fontId="0" fillId="0" borderId="1" xfId="0" applyFont="1" applyBorder="1" applyAlignment="1">
      <alignment vertical="center" wrapText="1"/>
    </xf>
    <xf numFmtId="0" fontId="14" fillId="0" borderId="0" xfId="0" applyFont="1" applyBorder="1"/>
    <xf numFmtId="0" fontId="15" fillId="0" borderId="2" xfId="0" applyFont="1" applyBorder="1" applyAlignment="1">
      <alignment vertical="center"/>
    </xf>
    <xf numFmtId="164" fontId="19" fillId="0" borderId="0" xfId="0" applyNumberFormat="1" applyFont="1" applyBorder="1"/>
    <xf numFmtId="2" fontId="0" fillId="0" borderId="0" xfId="0" applyNumberFormat="1" applyAlignment="1">
      <alignment horizontal="right"/>
    </xf>
    <xf numFmtId="2" fontId="0" fillId="0" borderId="1" xfId="0" applyNumberFormat="1" applyBorder="1" applyAlignment="1">
      <alignment horizontal="center" wrapText="1"/>
    </xf>
    <xf numFmtId="2" fontId="0" fillId="0" borderId="0" xfId="0" applyNumberFormat="1"/>
    <xf numFmtId="4" fontId="10" fillId="5" borderId="1" xfId="0" applyNumberFormat="1" applyFont="1" applyFill="1" applyBorder="1" applyAlignment="1">
      <alignment horizontal="right"/>
    </xf>
    <xf numFmtId="4" fontId="14" fillId="0" borderId="1" xfId="0" applyNumberFormat="1" applyFont="1" applyBorder="1" applyAlignment="1">
      <alignment horizontal="right"/>
    </xf>
    <xf numFmtId="4" fontId="0" fillId="0" borderId="1" xfId="0" applyNumberFormat="1" applyFont="1" applyBorder="1" applyAlignment="1">
      <alignment horizontal="right"/>
    </xf>
    <xf numFmtId="4" fontId="9" fillId="0" borderId="1" xfId="0" applyNumberFormat="1" applyFont="1" applyBorder="1" applyAlignment="1">
      <alignment horizontal="right"/>
    </xf>
    <xf numFmtId="4" fontId="15" fillId="0" borderId="1" xfId="0" applyNumberFormat="1" applyFont="1" applyBorder="1" applyAlignment="1">
      <alignment horizontal="right"/>
    </xf>
    <xf numFmtId="4" fontId="19" fillId="0" borderId="1" xfId="0" applyNumberFormat="1" applyFont="1" applyBorder="1" applyAlignment="1">
      <alignment horizontal="right"/>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Alignment="1">
      <alignment horizontal="center"/>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1" xfId="0" applyFont="1" applyBorder="1" applyAlignment="1">
      <alignment vertical="center" wrapText="1" shrinkToFit="1"/>
    </xf>
    <xf numFmtId="0" fontId="22" fillId="0" borderId="1" xfId="0" applyFont="1" applyBorder="1" applyAlignment="1">
      <alignment vertical="center" wrapText="1" shrinkToFi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7"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49" fontId="7" fillId="3" borderId="3" xfId="0" applyNumberFormat="1" applyFont="1" applyFill="1" applyBorder="1" applyAlignment="1">
      <alignmen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2"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2" fontId="2" fillId="2" borderId="1" xfId="0" applyNumberFormat="1" applyFont="1" applyFill="1" applyBorder="1" applyAlignment="1">
      <alignment horizontal="left" vertical="top"/>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left" vertical="top" wrapText="1"/>
    </xf>
    <xf numFmtId="0" fontId="2" fillId="0" borderId="0" xfId="0" applyFont="1" applyAlignment="1">
      <alignment horizontal="left" vertical="top"/>
    </xf>
    <xf numFmtId="2" fontId="2" fillId="0" borderId="3"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2" fontId="8"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49" fontId="4" fillId="3" borderId="3" xfId="0" applyNumberFormat="1" applyFont="1" applyFill="1" applyBorder="1" applyAlignment="1">
      <alignment horizontal="left" vertical="top" wrapText="1"/>
    </xf>
    <xf numFmtId="0" fontId="2" fillId="0" borderId="3" xfId="0" applyFont="1" applyBorder="1" applyAlignment="1">
      <alignment horizontal="left" vertical="top" wrapText="1"/>
    </xf>
    <xf numFmtId="49" fontId="2" fillId="2" borderId="3" xfId="0" applyNumberFormat="1" applyFont="1" applyFill="1" applyBorder="1" applyAlignment="1">
      <alignment horizontal="left" vertical="top" wrapText="1"/>
    </xf>
    <xf numFmtId="2" fontId="2" fillId="2" borderId="3" xfId="0" applyNumberFormat="1" applyFont="1" applyFill="1" applyBorder="1" applyAlignment="1">
      <alignment horizontal="left" vertical="top" wrapText="1"/>
    </xf>
    <xf numFmtId="0" fontId="4" fillId="3" borderId="7" xfId="0" applyFont="1" applyFill="1" applyBorder="1" applyAlignment="1">
      <alignment horizontal="left" vertical="top" wrapText="1"/>
    </xf>
    <xf numFmtId="0" fontId="2" fillId="2" borderId="1" xfId="0" applyFont="1" applyFill="1" applyBorder="1" applyAlignment="1">
      <alignment horizontal="left" vertical="top" wrapText="1"/>
    </xf>
    <xf numFmtId="49" fontId="7" fillId="3" borderId="3" xfId="0" applyNumberFormat="1" applyFont="1" applyFill="1" applyBorder="1" applyAlignment="1">
      <alignment horizontal="left" vertical="top" wrapText="1"/>
    </xf>
    <xf numFmtId="0" fontId="0" fillId="0" borderId="0" xfId="0" applyAlignment="1">
      <alignment horizontal="right"/>
    </xf>
    <xf numFmtId="0" fontId="0" fillId="0" borderId="0" xfId="0" applyAlignment="1"/>
    <xf numFmtId="0" fontId="21" fillId="0" borderId="2" xfId="0" applyFont="1" applyBorder="1" applyAlignment="1">
      <alignment vertical="center" wrapText="1" shrinkToFit="1"/>
    </xf>
    <xf numFmtId="0" fontId="12" fillId="0" borderId="2" xfId="0" applyFont="1" applyBorder="1" applyAlignment="1">
      <alignment vertical="center" shrinkToFit="1"/>
    </xf>
    <xf numFmtId="0" fontId="12" fillId="0" borderId="2" xfId="0" applyFont="1" applyBorder="1" applyAlignment="1">
      <alignment vertical="center" wrapText="1" shrinkToFit="1"/>
    </xf>
    <xf numFmtId="0" fontId="12" fillId="0" borderId="0" xfId="0" applyFont="1" applyAlignment="1">
      <alignment vertical="center" wrapText="1" shrinkToFit="1"/>
    </xf>
    <xf numFmtId="0" fontId="12" fillId="2" borderId="2" xfId="0" applyFont="1" applyFill="1" applyBorder="1" applyAlignment="1">
      <alignment vertical="center" shrinkToFit="1"/>
    </xf>
    <xf numFmtId="0" fontId="16" fillId="2" borderId="1" xfId="0" applyFont="1" applyFill="1" applyBorder="1" applyAlignment="1">
      <alignment vertical="center" wrapText="1" shrinkToFit="1"/>
    </xf>
    <xf numFmtId="0" fontId="0" fillId="0" borderId="0" xfId="0" applyAlignment="1"/>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3" fillId="2" borderId="1" xfId="0" applyFont="1" applyFill="1" applyBorder="1" applyAlignment="1">
      <alignment horizontal="left" vertical="center" wrapText="1"/>
    </xf>
    <xf numFmtId="0" fontId="23" fillId="0" borderId="10" xfId="0" applyFont="1" applyBorder="1" applyAlignment="1">
      <alignment wrapText="1"/>
    </xf>
    <xf numFmtId="0" fontId="2" fillId="3" borderId="1" xfId="0" applyFont="1" applyFill="1" applyBorder="1" applyAlignment="1">
      <alignment vertical="center"/>
    </xf>
    <xf numFmtId="2" fontId="2" fillId="2" borderId="1" xfId="0" applyNumberFormat="1"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2" fontId="8" fillId="2" borderId="9" xfId="0" applyNumberFormat="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12" fillId="3" borderId="2" xfId="0" applyFont="1" applyFill="1" applyBorder="1" applyAlignment="1">
      <alignment vertical="center" wrapText="1" shrinkToFit="1"/>
    </xf>
    <xf numFmtId="0" fontId="10" fillId="0" borderId="0" xfId="0" applyFont="1" applyAlignment="1">
      <alignment horizontal="left"/>
    </xf>
    <xf numFmtId="0" fontId="3" fillId="0" borderId="0" xfId="0" applyFont="1"/>
    <xf numFmtId="0" fontId="10" fillId="0" borderId="0" xfId="0" applyFont="1"/>
    <xf numFmtId="0" fontId="3" fillId="0" borderId="0" xfId="0" applyFont="1" applyAlignment="1">
      <alignment horizontal="left"/>
    </xf>
    <xf numFmtId="0" fontId="11" fillId="0" borderId="0" xfId="0" applyFont="1" applyAlignment="1">
      <alignment horizontal="left"/>
    </xf>
    <xf numFmtId="0" fontId="12" fillId="0" borderId="2" xfId="0" applyFont="1" applyBorder="1" applyAlignment="1">
      <alignment horizontal="left" vertical="center" shrinkToFit="1"/>
    </xf>
    <xf numFmtId="0" fontId="0" fillId="0" borderId="0" xfId="0" applyAlignment="1">
      <alignment horizontal="left" vertical="center" wrapText="1"/>
    </xf>
    <xf numFmtId="0" fontId="0" fillId="0" borderId="0" xfId="0" applyAlignment="1"/>
    <xf numFmtId="0" fontId="16" fillId="0" borderId="1" xfId="0" applyFont="1" applyBorder="1" applyAlignment="1">
      <alignment horizontal="left" vertical="center" wrapText="1" shrinkToFit="1"/>
    </xf>
    <xf numFmtId="0" fontId="16" fillId="3" borderId="1" xfId="0" applyFont="1" applyFill="1" applyBorder="1" applyAlignment="1">
      <alignment vertical="center" wrapText="1" shrinkToFit="1"/>
    </xf>
    <xf numFmtId="0" fontId="12" fillId="3" borderId="2" xfId="0" applyFont="1" applyFill="1" applyBorder="1" applyAlignment="1">
      <alignment vertical="center" shrinkToFit="1"/>
    </xf>
    <xf numFmtId="0" fontId="16" fillId="0" borderId="7" xfId="0" applyFont="1" applyBorder="1" applyAlignment="1">
      <alignment horizontal="left" vertical="center" wrapText="1"/>
    </xf>
    <xf numFmtId="0" fontId="15" fillId="0" borderId="1" xfId="0" applyFont="1" applyBorder="1" applyAlignment="1">
      <alignment vertical="center"/>
    </xf>
    <xf numFmtId="0" fontId="10" fillId="0" borderId="0" xfId="0" applyFont="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2" fillId="0" borderId="1" xfId="0" applyFont="1" applyBorder="1" applyAlignment="1">
      <alignment horizontal="center" vertical="center" wrapText="1"/>
    </xf>
    <xf numFmtId="0" fontId="12" fillId="0" borderId="1" xfId="0" applyFont="1" applyBorder="1" applyAlignment="1">
      <alignment vertical="center" wrapText="1" shrinkToFit="1"/>
    </xf>
    <xf numFmtId="49" fontId="7" fillId="3" borderId="11" xfId="0" applyNumberFormat="1" applyFont="1" applyFill="1" applyBorder="1" applyAlignment="1">
      <alignment vertical="top" wrapText="1"/>
    </xf>
    <xf numFmtId="49" fontId="8" fillId="2" borderId="12" xfId="0" applyNumberFormat="1" applyFont="1" applyFill="1" applyBorder="1" applyAlignment="1">
      <alignment horizontal="right" vertical="center" wrapText="1"/>
    </xf>
    <xf numFmtId="0" fontId="7" fillId="4" borderId="1" xfId="0" applyFont="1" applyFill="1" applyBorder="1" applyAlignment="1">
      <alignment vertical="center" wrapText="1"/>
    </xf>
    <xf numFmtId="0" fontId="3" fillId="4" borderId="0" xfId="0" applyFont="1" applyFill="1" applyAlignment="1">
      <alignment wrapText="1"/>
    </xf>
    <xf numFmtId="2" fontId="3" fillId="4" borderId="1" xfId="0" applyNumberFormat="1" applyFont="1" applyFill="1" applyBorder="1" applyAlignment="1">
      <alignment horizontal="right" vertical="center" wrapText="1"/>
    </xf>
    <xf numFmtId="0" fontId="20" fillId="0" borderId="2"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12" fillId="0" borderId="0" xfId="0" applyFont="1" applyAlignment="1">
      <alignment horizontal="right"/>
    </xf>
    <xf numFmtId="0" fontId="13" fillId="0" borderId="8"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2" fillId="0" borderId="0" xfId="0" applyFont="1" applyAlignment="1">
      <alignment horizontal="right"/>
    </xf>
    <xf numFmtId="0" fontId="10" fillId="0" borderId="0" xfId="0" applyFont="1" applyAlignment="1">
      <alignment horizontal="center"/>
    </xf>
    <xf numFmtId="0" fontId="19" fillId="0" borderId="2" xfId="0" applyFont="1" applyBorder="1" applyAlignment="1">
      <alignment horizontal="center"/>
    </xf>
    <xf numFmtId="0" fontId="19" fillId="0" borderId="7" xfId="0" applyFont="1" applyBorder="1" applyAlignment="1">
      <alignment horizontal="center"/>
    </xf>
    <xf numFmtId="0" fontId="0" fillId="0" borderId="0" xfId="0" applyAlignment="1">
      <alignment horizontal="right"/>
    </xf>
    <xf numFmtId="0" fontId="0" fillId="0" borderId="0" xfId="0" applyAlignment="1"/>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0" xfId="0" applyFont="1" applyAlignment="1">
      <alignment horizontal="center" wrapText="1"/>
    </xf>
    <xf numFmtId="0" fontId="3" fillId="0" borderId="1" xfId="0" applyFont="1" applyBorder="1" applyAlignment="1"/>
    <xf numFmtId="0" fontId="10" fillId="0" borderId="0" xfId="0" applyFont="1" applyAlignment="1">
      <alignment horizontal="center" wrapText="1"/>
    </xf>
    <xf numFmtId="0" fontId="10"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13" fillId="0" borderId="0" xfId="0" applyFont="1" applyAlignment="1">
      <alignment horizontal="center"/>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opLeftCell="A28" workbookViewId="0">
      <selection activeCell="C22" sqref="C22"/>
    </sheetView>
  </sheetViews>
  <sheetFormatPr defaultRowHeight="12.75"/>
  <cols>
    <col min="1" max="1" width="4.85546875" style="299" customWidth="1"/>
    <col min="2" max="2" width="21.140625" style="299" customWidth="1"/>
    <col min="3" max="3" width="61.85546875" style="299" customWidth="1"/>
    <col min="4" max="16384" width="9.140625" style="299"/>
  </cols>
  <sheetData>
    <row r="1" spans="1:3" ht="15">
      <c r="A1" s="352" t="s">
        <v>17</v>
      </c>
      <c r="B1" s="352"/>
      <c r="C1" s="352"/>
    </row>
    <row r="2" spans="1:3" ht="15">
      <c r="A2" s="352" t="s">
        <v>13</v>
      </c>
      <c r="B2" s="352"/>
      <c r="C2" s="352"/>
    </row>
    <row r="3" spans="1:3" ht="15">
      <c r="A3" s="352" t="s">
        <v>18</v>
      </c>
      <c r="B3" s="352"/>
      <c r="C3" s="352"/>
    </row>
    <row r="4" spans="1:3" ht="15">
      <c r="A4" s="352" t="s">
        <v>165</v>
      </c>
      <c r="B4" s="352"/>
      <c r="C4" s="352"/>
    </row>
    <row r="5" spans="1:3">
      <c r="A5" s="298"/>
      <c r="B5" s="324"/>
      <c r="C5" s="298" t="s">
        <v>197</v>
      </c>
    </row>
    <row r="8" spans="1:3" ht="38.25" customHeight="1">
      <c r="A8" s="353" t="s">
        <v>187</v>
      </c>
      <c r="B8" s="353"/>
      <c r="C8" s="353"/>
    </row>
    <row r="9" spans="1:3" ht="15">
      <c r="A9" s="349" t="s">
        <v>151</v>
      </c>
      <c r="B9" s="350"/>
      <c r="C9" s="351"/>
    </row>
    <row r="10" spans="1:3" s="331" customFormat="1" ht="94.5">
      <c r="A10" s="139">
        <v>850</v>
      </c>
      <c r="B10" s="144" t="s">
        <v>414</v>
      </c>
      <c r="C10" s="335" t="s">
        <v>415</v>
      </c>
    </row>
    <row r="11" spans="1:3" ht="39" customHeight="1">
      <c r="A11" s="139">
        <v>850</v>
      </c>
      <c r="B11" s="300" t="s">
        <v>391</v>
      </c>
      <c r="C11" s="233" t="s">
        <v>209</v>
      </c>
    </row>
    <row r="12" spans="1:3" s="331" customFormat="1" ht="110.25" customHeight="1">
      <c r="A12" s="139">
        <v>850</v>
      </c>
      <c r="B12" s="300" t="s">
        <v>413</v>
      </c>
      <c r="C12" s="233" t="s">
        <v>416</v>
      </c>
    </row>
    <row r="13" spans="1:3" ht="71.25" customHeight="1">
      <c r="A13" s="139">
        <v>850</v>
      </c>
      <c r="B13" s="301" t="s">
        <v>392</v>
      </c>
      <c r="C13" s="233" t="s">
        <v>404</v>
      </c>
    </row>
    <row r="14" spans="1:3" ht="70.5" customHeight="1">
      <c r="A14" s="139">
        <v>850</v>
      </c>
      <c r="B14" s="329" t="s">
        <v>393</v>
      </c>
      <c r="C14" s="233" t="s">
        <v>394</v>
      </c>
    </row>
    <row r="15" spans="1:3" ht="47.25" customHeight="1">
      <c r="A15" s="139">
        <v>850</v>
      </c>
      <c r="B15" s="301" t="s">
        <v>188</v>
      </c>
      <c r="C15" s="332" t="s">
        <v>210</v>
      </c>
    </row>
    <row r="16" spans="1:3" ht="71.25" customHeight="1">
      <c r="A16" s="139">
        <v>850</v>
      </c>
      <c r="B16" s="302" t="s">
        <v>395</v>
      </c>
      <c r="C16" s="233" t="s">
        <v>211</v>
      </c>
    </row>
    <row r="17" spans="1:3" ht="45.75" customHeight="1">
      <c r="A17" s="139">
        <v>850</v>
      </c>
      <c r="B17" s="302" t="s">
        <v>396</v>
      </c>
      <c r="C17" s="233" t="s">
        <v>212</v>
      </c>
    </row>
    <row r="18" spans="1:3" ht="56.25" customHeight="1">
      <c r="A18" s="139">
        <v>850</v>
      </c>
      <c r="B18" s="302" t="s">
        <v>378</v>
      </c>
      <c r="C18" s="233" t="s">
        <v>405</v>
      </c>
    </row>
    <row r="19" spans="1:3" s="341" customFormat="1" ht="87.75" customHeight="1">
      <c r="A19" s="139">
        <v>850</v>
      </c>
      <c r="B19" s="302" t="s">
        <v>428</v>
      </c>
      <c r="C19" s="233" t="s">
        <v>430</v>
      </c>
    </row>
    <row r="20" spans="1:3" s="341" customFormat="1" ht="56.25" customHeight="1">
      <c r="A20" s="139">
        <v>850</v>
      </c>
      <c r="B20" s="302" t="s">
        <v>429</v>
      </c>
      <c r="C20" s="233" t="s">
        <v>431</v>
      </c>
    </row>
    <row r="21" spans="1:3" ht="34.5" customHeight="1">
      <c r="A21" s="139">
        <v>850</v>
      </c>
      <c r="B21" s="302" t="s">
        <v>397</v>
      </c>
      <c r="C21" s="233" t="s">
        <v>213</v>
      </c>
    </row>
    <row r="22" spans="1:3" s="341" customFormat="1" ht="34.5" customHeight="1">
      <c r="A22" s="139">
        <v>850</v>
      </c>
      <c r="B22" s="343" t="s">
        <v>426</v>
      </c>
      <c r="C22" s="233" t="s">
        <v>427</v>
      </c>
    </row>
    <row r="23" spans="1:3" ht="63" customHeight="1">
      <c r="A23" s="139">
        <v>850</v>
      </c>
      <c r="B23" s="303" t="s">
        <v>376</v>
      </c>
      <c r="C23" s="233" t="s">
        <v>341</v>
      </c>
    </row>
    <row r="24" spans="1:3" ht="94.5" customHeight="1">
      <c r="A24" s="139">
        <v>850</v>
      </c>
      <c r="B24" s="302" t="s">
        <v>398</v>
      </c>
      <c r="C24" s="233" t="s">
        <v>214</v>
      </c>
    </row>
    <row r="25" spans="1:3" s="306" customFormat="1" ht="63" customHeight="1">
      <c r="A25" s="139">
        <v>850</v>
      </c>
      <c r="B25" s="323" t="s">
        <v>399</v>
      </c>
      <c r="C25" s="233" t="s">
        <v>400</v>
      </c>
    </row>
    <row r="26" spans="1:3" ht="45.75" customHeight="1">
      <c r="A26" s="139">
        <v>850</v>
      </c>
      <c r="B26" s="334" t="s">
        <v>189</v>
      </c>
      <c r="C26" s="234" t="s">
        <v>401</v>
      </c>
    </row>
    <row r="27" spans="1:3" ht="66.75" customHeight="1">
      <c r="A27" s="139">
        <v>850</v>
      </c>
      <c r="B27" s="302" t="s">
        <v>417</v>
      </c>
      <c r="C27" s="333" t="s">
        <v>406</v>
      </c>
    </row>
    <row r="28" spans="1:3" ht="53.25" customHeight="1">
      <c r="A28" s="139">
        <v>850</v>
      </c>
      <c r="B28" s="301" t="s">
        <v>402</v>
      </c>
      <c r="C28" s="233" t="s">
        <v>403</v>
      </c>
    </row>
    <row r="29" spans="1:3" ht="45" customHeight="1">
      <c r="A29" s="139">
        <v>850</v>
      </c>
      <c r="B29" s="304" t="s">
        <v>190</v>
      </c>
      <c r="C29" s="333" t="s">
        <v>407</v>
      </c>
    </row>
    <row r="30" spans="1:3" ht="35.25" customHeight="1">
      <c r="A30" s="139">
        <v>850</v>
      </c>
      <c r="B30" s="304" t="s">
        <v>191</v>
      </c>
      <c r="C30" s="305" t="s">
        <v>408</v>
      </c>
    </row>
    <row r="31" spans="1:3" ht="47.25">
      <c r="A31" s="139">
        <v>850</v>
      </c>
      <c r="B31" s="304" t="s">
        <v>192</v>
      </c>
      <c r="C31" s="305" t="s">
        <v>409</v>
      </c>
    </row>
    <row r="32" spans="1:3" ht="47.25">
      <c r="A32" s="139">
        <v>850</v>
      </c>
      <c r="B32" s="304" t="s">
        <v>193</v>
      </c>
      <c r="C32" s="305" t="s">
        <v>410</v>
      </c>
    </row>
    <row r="33" spans="1:3" ht="31.5">
      <c r="A33" s="139">
        <v>850</v>
      </c>
      <c r="B33" s="301" t="s">
        <v>194</v>
      </c>
      <c r="C33" s="233" t="s">
        <v>411</v>
      </c>
    </row>
    <row r="34" spans="1:3" ht="31.5">
      <c r="A34" s="139">
        <v>850</v>
      </c>
      <c r="B34" s="301" t="s">
        <v>195</v>
      </c>
      <c r="C34" s="233" t="s">
        <v>412</v>
      </c>
    </row>
  </sheetData>
  <mergeCells count="6">
    <mergeCell ref="A9:C9"/>
    <mergeCell ref="A1:C1"/>
    <mergeCell ref="A2:C2"/>
    <mergeCell ref="A3:C3"/>
    <mergeCell ref="A4:C4"/>
    <mergeCell ref="A8:C8"/>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topLeftCell="A19" workbookViewId="0">
      <selection activeCell="B1" sqref="B1:D20"/>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57" t="s">
        <v>176</v>
      </c>
      <c r="C1" s="357"/>
      <c r="D1" s="357"/>
    </row>
    <row r="2" spans="2:4">
      <c r="B2" s="357" t="s">
        <v>13</v>
      </c>
      <c r="C2" s="357"/>
      <c r="D2" s="357"/>
    </row>
    <row r="3" spans="2:4">
      <c r="B3" s="357" t="s">
        <v>18</v>
      </c>
      <c r="C3" s="357"/>
      <c r="D3" s="357"/>
    </row>
    <row r="4" spans="2:4">
      <c r="B4" s="390" t="s">
        <v>165</v>
      </c>
      <c r="C4" s="390"/>
      <c r="D4" s="390"/>
    </row>
    <row r="5" spans="2:4">
      <c r="B5" s="123" t="s">
        <v>182</v>
      </c>
      <c r="C5" s="357" t="s">
        <v>206</v>
      </c>
      <c r="D5" s="357"/>
    </row>
    <row r="6" spans="2:4">
      <c r="B6" s="370"/>
      <c r="C6" s="370"/>
      <c r="D6" s="370"/>
    </row>
    <row r="7" spans="2:4">
      <c r="B7" s="391" t="s">
        <v>154</v>
      </c>
      <c r="C7" s="391"/>
      <c r="D7" s="391"/>
    </row>
    <row r="8" spans="2:4">
      <c r="B8" s="392" t="s">
        <v>155</v>
      </c>
      <c r="C8" s="392"/>
      <c r="D8" s="392"/>
    </row>
    <row r="9" spans="2:4">
      <c r="B9" s="392" t="s">
        <v>156</v>
      </c>
      <c r="C9" s="393"/>
      <c r="D9" s="393"/>
    </row>
    <row r="10" spans="2:4">
      <c r="B10" s="392" t="s">
        <v>377</v>
      </c>
      <c r="C10" s="393"/>
      <c r="D10" s="393"/>
    </row>
    <row r="11" spans="2:4">
      <c r="B11" s="325" t="s">
        <v>182</v>
      </c>
    </row>
    <row r="12" spans="2:4" ht="34.5" customHeight="1">
      <c r="B12" s="124" t="s">
        <v>157</v>
      </c>
      <c r="C12" s="124" t="s">
        <v>158</v>
      </c>
      <c r="D12" s="124" t="s">
        <v>183</v>
      </c>
    </row>
    <row r="13" spans="2:4" ht="33">
      <c r="B13" s="8">
        <v>1</v>
      </c>
      <c r="C13" s="23" t="s">
        <v>159</v>
      </c>
      <c r="D13" s="126">
        <v>305233.78999999998</v>
      </c>
    </row>
    <row r="14" spans="2:4" ht="33">
      <c r="B14" s="8">
        <v>2</v>
      </c>
      <c r="C14" s="23" t="s">
        <v>160</v>
      </c>
      <c r="D14" s="126">
        <v>600101.85</v>
      </c>
    </row>
    <row r="15" spans="2:4" ht="33">
      <c r="B15" s="8">
        <v>3</v>
      </c>
      <c r="C15" s="23" t="s">
        <v>161</v>
      </c>
      <c r="D15" s="126">
        <v>85794.94</v>
      </c>
    </row>
    <row r="16" spans="2:4" ht="38.25" customHeight="1">
      <c r="B16" s="8">
        <v>4</v>
      </c>
      <c r="C16" s="23" t="s">
        <v>162</v>
      </c>
      <c r="D16" s="126">
        <v>62286.95</v>
      </c>
    </row>
    <row r="17" spans="2:4" ht="33">
      <c r="B17" s="8">
        <v>5</v>
      </c>
      <c r="C17" s="23" t="s">
        <v>163</v>
      </c>
      <c r="D17" s="126">
        <v>67210.17</v>
      </c>
    </row>
    <row r="18" spans="2:4" ht="33">
      <c r="B18" s="125">
        <v>6</v>
      </c>
      <c r="C18" s="40" t="s">
        <v>164</v>
      </c>
      <c r="D18" s="126">
        <v>65726.8</v>
      </c>
    </row>
    <row r="19" spans="2:4" ht="86.25" customHeight="1">
      <c r="B19" s="1">
        <v>7</v>
      </c>
      <c r="C19" s="29" t="s">
        <v>451</v>
      </c>
      <c r="D19" s="206">
        <v>358000</v>
      </c>
    </row>
    <row r="20" spans="2:4" ht="21.75" customHeight="1">
      <c r="B20" s="394" t="s">
        <v>56</v>
      </c>
      <c r="C20" s="395"/>
      <c r="D20" s="194">
        <f>SUM(D13:D19)</f>
        <v>1544354.4999999998</v>
      </c>
    </row>
  </sheetData>
  <mergeCells count="11">
    <mergeCell ref="B7:D7"/>
    <mergeCell ref="B8:D8"/>
    <mergeCell ref="B9:D9"/>
    <mergeCell ref="B10:D10"/>
    <mergeCell ref="B20:C20"/>
    <mergeCell ref="B6:D6"/>
    <mergeCell ref="B1:D1"/>
    <mergeCell ref="B2:D2"/>
    <mergeCell ref="B3:D3"/>
    <mergeCell ref="B4:D4"/>
    <mergeCell ref="C5:D5"/>
  </mergeCells>
  <pageMargins left="0.75" right="0.75" top="1" bottom="1" header="0.5" footer="0.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election sqref="A1:D16"/>
    </sheetView>
  </sheetViews>
  <sheetFormatPr defaultRowHeight="16.5"/>
  <cols>
    <col min="1" max="1" width="26.28515625" style="2" customWidth="1"/>
    <col min="2" max="2" width="53.140625" style="2" customWidth="1"/>
    <col min="3" max="3" width="14.425781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57" t="s">
        <v>180</v>
      </c>
      <c r="B1" s="357"/>
      <c r="C1" s="357"/>
    </row>
    <row r="2" spans="1:5">
      <c r="A2" s="357" t="s">
        <v>13</v>
      </c>
      <c r="B2" s="357"/>
      <c r="C2" s="357"/>
    </row>
    <row r="3" spans="1:5">
      <c r="A3" s="357" t="s">
        <v>18</v>
      </c>
      <c r="B3" s="357"/>
      <c r="C3" s="357"/>
    </row>
    <row r="4" spans="1:5">
      <c r="A4" s="357" t="s">
        <v>165</v>
      </c>
      <c r="B4" s="357"/>
      <c r="C4" s="357"/>
    </row>
    <row r="5" spans="1:5">
      <c r="A5" s="327" t="s">
        <v>182</v>
      </c>
      <c r="B5" s="357" t="s">
        <v>207</v>
      </c>
      <c r="C5" s="357"/>
      <c r="D5" s="6"/>
    </row>
    <row r="6" spans="1:5">
      <c r="C6" s="357"/>
      <c r="D6" s="357"/>
    </row>
    <row r="7" spans="1:5">
      <c r="A7" s="354" t="s">
        <v>6</v>
      </c>
      <c r="B7" s="354"/>
      <c r="C7" s="354"/>
    </row>
    <row r="8" spans="1:5">
      <c r="A8" s="354" t="s">
        <v>7</v>
      </c>
      <c r="B8" s="354"/>
      <c r="C8" s="354"/>
    </row>
    <row r="9" spans="1:5">
      <c r="A9" s="354" t="s">
        <v>373</v>
      </c>
      <c r="B9" s="354"/>
      <c r="C9" s="354"/>
    </row>
    <row r="11" spans="1:5" ht="45" customHeight="1">
      <c r="A11" s="1" t="s">
        <v>1</v>
      </c>
      <c r="B11" s="1" t="s">
        <v>5</v>
      </c>
      <c r="C11" s="7" t="s">
        <v>184</v>
      </c>
      <c r="D11" s="9"/>
      <c r="E11" s="9"/>
    </row>
    <row r="12" spans="1:5" ht="33">
      <c r="A12" s="118" t="s">
        <v>112</v>
      </c>
      <c r="B12" s="122" t="s">
        <v>25</v>
      </c>
      <c r="C12" s="117">
        <f>C14-C13</f>
        <v>1289712.7800000012</v>
      </c>
      <c r="D12" s="119"/>
      <c r="E12" s="119"/>
    </row>
    <row r="13" spans="1:5" ht="35.25" customHeight="1">
      <c r="A13" s="19" t="s">
        <v>109</v>
      </c>
      <c r="B13" s="29" t="s">
        <v>20</v>
      </c>
      <c r="C13" s="127">
        <f>'дох 17'!C40</f>
        <v>35881853.719999999</v>
      </c>
      <c r="D13" s="120"/>
      <c r="E13" s="120"/>
    </row>
    <row r="14" spans="1:5" ht="32.25" customHeight="1">
      <c r="A14" s="19" t="s">
        <v>110</v>
      </c>
      <c r="B14" s="29" t="s">
        <v>26</v>
      </c>
      <c r="C14" s="127">
        <f>'по виду расх 17'!D141</f>
        <v>37171566.5</v>
      </c>
      <c r="D14" s="120"/>
      <c r="E14" s="120"/>
    </row>
    <row r="15" spans="1:5" ht="18" customHeight="1">
      <c r="A15" s="21"/>
      <c r="B15" s="14" t="s">
        <v>111</v>
      </c>
      <c r="C15" s="128">
        <f>C12</f>
        <v>1289712.7800000012</v>
      </c>
      <c r="D15" s="121"/>
      <c r="E15" s="121"/>
    </row>
  </sheetData>
  <mergeCells count="9">
    <mergeCell ref="A7:C7"/>
    <mergeCell ref="A8:C8"/>
    <mergeCell ref="A9:C9"/>
    <mergeCell ref="A1:C1"/>
    <mergeCell ref="A2:C2"/>
    <mergeCell ref="A3:C3"/>
    <mergeCell ref="A4:C4"/>
    <mergeCell ref="B5:C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sqref="A1:D15"/>
    </sheetView>
  </sheetViews>
  <sheetFormatPr defaultRowHeight="12.75"/>
  <cols>
    <col min="1" max="1" width="26.28515625" customWidth="1"/>
    <col min="2" max="2" width="47.71093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5">
      <c r="A1" s="352" t="s">
        <v>196</v>
      </c>
      <c r="B1" s="352"/>
      <c r="C1" s="352"/>
      <c r="D1" s="362"/>
    </row>
    <row r="2" spans="1:5" ht="15">
      <c r="A2" s="352" t="s">
        <v>13</v>
      </c>
      <c r="B2" s="352"/>
      <c r="C2" s="352"/>
      <c r="D2" s="362"/>
    </row>
    <row r="3" spans="1:5" ht="15">
      <c r="A3" s="352" t="s">
        <v>18</v>
      </c>
      <c r="B3" s="352"/>
      <c r="C3" s="352"/>
      <c r="D3" s="362"/>
    </row>
    <row r="4" spans="1:5" ht="15">
      <c r="A4" s="352" t="s">
        <v>165</v>
      </c>
      <c r="B4" s="352"/>
      <c r="C4" s="352"/>
      <c r="D4" s="362"/>
    </row>
    <row r="5" spans="1:5" ht="14.25">
      <c r="A5" s="328" t="s">
        <v>182</v>
      </c>
      <c r="B5" s="361" t="s">
        <v>208</v>
      </c>
      <c r="C5" s="361"/>
      <c r="D5" s="361"/>
    </row>
    <row r="6" spans="1:5" ht="15">
      <c r="A6" s="133"/>
      <c r="B6" s="133"/>
      <c r="C6" s="352"/>
      <c r="D6" s="352"/>
    </row>
    <row r="7" spans="1:5" ht="15.75">
      <c r="A7" s="396" t="s">
        <v>6</v>
      </c>
      <c r="B7" s="396"/>
      <c r="C7" s="396"/>
      <c r="D7" s="133"/>
    </row>
    <row r="8" spans="1:5" ht="15.75">
      <c r="A8" s="396" t="s">
        <v>7</v>
      </c>
      <c r="B8" s="396"/>
      <c r="C8" s="396"/>
      <c r="D8" s="133"/>
    </row>
    <row r="9" spans="1:5" ht="15.75">
      <c r="A9" s="396" t="s">
        <v>375</v>
      </c>
      <c r="B9" s="396"/>
      <c r="C9" s="396"/>
      <c r="D9" s="133"/>
    </row>
    <row r="10" spans="1:5" ht="15">
      <c r="A10" s="133"/>
      <c r="B10" s="133"/>
      <c r="C10" s="133"/>
      <c r="D10" s="133"/>
    </row>
    <row r="11" spans="1:5" ht="45" customHeight="1">
      <c r="A11" s="144" t="s">
        <v>1</v>
      </c>
      <c r="B11" s="144" t="s">
        <v>5</v>
      </c>
      <c r="C11" s="143" t="s">
        <v>321</v>
      </c>
      <c r="D11" s="143" t="s">
        <v>374</v>
      </c>
      <c r="E11" s="142"/>
    </row>
    <row r="12" spans="1:5" ht="31.5">
      <c r="A12" s="141" t="s">
        <v>112</v>
      </c>
      <c r="B12" s="140" t="s">
        <v>25</v>
      </c>
      <c r="C12" s="146">
        <f>C14-C13</f>
        <v>0</v>
      </c>
      <c r="D12" s="146">
        <f>D14-D13</f>
        <v>0</v>
      </c>
      <c r="E12" s="131"/>
    </row>
    <row r="13" spans="1:5" ht="30" customHeight="1">
      <c r="A13" s="139" t="s">
        <v>109</v>
      </c>
      <c r="B13" s="138" t="s">
        <v>20</v>
      </c>
      <c r="C13" s="156">
        <f>'дох 18-19'!C38</f>
        <v>28060046</v>
      </c>
      <c r="D13" s="156">
        <f>'дох 18-19'!D38</f>
        <v>20140046</v>
      </c>
      <c r="E13" s="137"/>
    </row>
    <row r="14" spans="1:5" ht="29.25" customHeight="1">
      <c r="A14" s="139" t="s">
        <v>110</v>
      </c>
      <c r="B14" s="138" t="s">
        <v>26</v>
      </c>
      <c r="C14" s="156">
        <f>'по виду расх18-19'!D117</f>
        <v>28060046</v>
      </c>
      <c r="D14" s="156">
        <f>'по виду расх18-19'!E117</f>
        <v>20140046</v>
      </c>
      <c r="E14" s="137"/>
    </row>
    <row r="15" spans="1:5" ht="33" customHeight="1">
      <c r="A15" s="136"/>
      <c r="B15" s="135" t="s">
        <v>111</v>
      </c>
      <c r="C15" s="157">
        <f>C12</f>
        <v>0</v>
      </c>
      <c r="D15" s="157">
        <f>D12</f>
        <v>0</v>
      </c>
      <c r="E15" s="134"/>
    </row>
  </sheetData>
  <mergeCells count="9">
    <mergeCell ref="A7:C7"/>
    <mergeCell ref="A8:C8"/>
    <mergeCell ref="A9:C9"/>
    <mergeCell ref="A1:D1"/>
    <mergeCell ref="A2:D2"/>
    <mergeCell ref="A3:D3"/>
    <mergeCell ref="A4:D4"/>
    <mergeCell ref="B5:D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30" zoomScaleNormal="100" workbookViewId="0">
      <selection sqref="A1:C40"/>
    </sheetView>
  </sheetViews>
  <sheetFormatPr defaultRowHeight="16.5"/>
  <cols>
    <col min="1" max="1" width="26.42578125" style="2" customWidth="1"/>
    <col min="2" max="2" width="55.85546875" style="2" customWidth="1"/>
    <col min="3" max="3" width="13.42578125" style="2" customWidth="1"/>
    <col min="4" max="4" width="10.42578125" style="2" customWidth="1"/>
    <col min="5" max="5" width="10" style="2" customWidth="1"/>
    <col min="6" max="6" width="31.28515625" style="4" customWidth="1"/>
    <col min="7" max="7" width="38.5703125" style="2" customWidth="1"/>
    <col min="8" max="16384" width="9.140625" style="2"/>
  </cols>
  <sheetData>
    <row r="1" spans="1:7">
      <c r="A1" s="2" t="s">
        <v>182</v>
      </c>
      <c r="B1" s="357" t="s">
        <v>8</v>
      </c>
      <c r="C1" s="357"/>
      <c r="E1" s="3"/>
    </row>
    <row r="2" spans="1:7">
      <c r="B2" s="357" t="s">
        <v>13</v>
      </c>
      <c r="C2" s="357"/>
      <c r="E2" s="5"/>
    </row>
    <row r="3" spans="1:7">
      <c r="B3" s="357" t="s">
        <v>18</v>
      </c>
      <c r="C3" s="357"/>
    </row>
    <row r="4" spans="1:7">
      <c r="A4" s="325" t="s">
        <v>182</v>
      </c>
      <c r="B4" s="357" t="s">
        <v>165</v>
      </c>
      <c r="C4" s="357"/>
    </row>
    <row r="5" spans="1:7">
      <c r="B5" s="357" t="s">
        <v>198</v>
      </c>
      <c r="C5" s="357"/>
    </row>
    <row r="6" spans="1:7">
      <c r="B6" s="6"/>
      <c r="C6" s="6"/>
    </row>
    <row r="7" spans="1:7">
      <c r="A7" s="354" t="s">
        <v>114</v>
      </c>
      <c r="B7" s="354"/>
      <c r="C7" s="354"/>
    </row>
    <row r="8" spans="1:7">
      <c r="A8" s="354" t="s">
        <v>340</v>
      </c>
      <c r="B8" s="354"/>
      <c r="C8" s="354"/>
    </row>
    <row r="9" spans="1:7">
      <c r="A9" s="354" t="s">
        <v>0</v>
      </c>
      <c r="B9" s="354"/>
      <c r="C9" s="354"/>
    </row>
    <row r="11" spans="1:7" ht="33">
      <c r="A11" s="7" t="s">
        <v>115</v>
      </c>
      <c r="B11" s="231" t="s">
        <v>116</v>
      </c>
      <c r="C11" s="7" t="s">
        <v>181</v>
      </c>
      <c r="D11" s="9"/>
      <c r="E11" s="9"/>
    </row>
    <row r="12" spans="1:7" ht="18" customHeight="1">
      <c r="A12" s="10" t="s">
        <v>117</v>
      </c>
      <c r="B12" s="11" t="s">
        <v>118</v>
      </c>
      <c r="C12" s="32">
        <f>C13+C15+C21</f>
        <v>7985000</v>
      </c>
      <c r="D12" s="12"/>
      <c r="E12" s="12"/>
    </row>
    <row r="13" spans="1:7">
      <c r="A13" s="13" t="s">
        <v>119</v>
      </c>
      <c r="B13" s="14" t="s">
        <v>120</v>
      </c>
      <c r="C13" s="33">
        <f>C14</f>
        <v>1203000</v>
      </c>
      <c r="D13" s="15"/>
      <c r="E13" s="15"/>
    </row>
    <row r="14" spans="1:7">
      <c r="A14" s="19" t="s">
        <v>346</v>
      </c>
      <c r="B14" s="21" t="s">
        <v>121</v>
      </c>
      <c r="C14" s="34">
        <v>1203000</v>
      </c>
      <c r="D14" s="16"/>
      <c r="E14" s="16"/>
    </row>
    <row r="15" spans="1:7" ht="34.5" customHeight="1">
      <c r="A15" s="13" t="s">
        <v>122</v>
      </c>
      <c r="B15" s="17" t="s">
        <v>123</v>
      </c>
      <c r="C15" s="33">
        <f>C16</f>
        <v>2035000</v>
      </c>
      <c r="D15" s="16"/>
      <c r="E15" s="16"/>
      <c r="F15" s="18"/>
      <c r="G15" s="18"/>
    </row>
    <row r="16" spans="1:7" ht="36" customHeight="1">
      <c r="A16" s="19" t="s">
        <v>347</v>
      </c>
      <c r="B16" s="29" t="s">
        <v>124</v>
      </c>
      <c r="C16" s="34">
        <f>SUM(C17:C20)</f>
        <v>2035000</v>
      </c>
      <c r="D16" s="16"/>
      <c r="E16" s="16"/>
      <c r="F16" s="20"/>
      <c r="G16" s="20"/>
    </row>
    <row r="17" spans="1:7" ht="50.25" customHeight="1">
      <c r="A17" s="19" t="s">
        <v>348</v>
      </c>
      <c r="B17" s="29" t="s">
        <v>125</v>
      </c>
      <c r="C17" s="34">
        <v>695000</v>
      </c>
      <c r="D17" s="16"/>
      <c r="E17" s="16"/>
      <c r="F17" s="20"/>
      <c r="G17" s="20"/>
    </row>
    <row r="18" spans="1:7" ht="68.25" customHeight="1">
      <c r="A18" s="19" t="s">
        <v>349</v>
      </c>
      <c r="B18" s="29" t="s">
        <v>126</v>
      </c>
      <c r="C18" s="34">
        <v>7000</v>
      </c>
      <c r="D18" s="16"/>
      <c r="E18" s="16"/>
      <c r="F18" s="20"/>
      <c r="G18" s="20"/>
    </row>
    <row r="19" spans="1:7" ht="63.75" customHeight="1">
      <c r="A19" s="19" t="s">
        <v>350</v>
      </c>
      <c r="B19" s="29" t="s">
        <v>127</v>
      </c>
      <c r="C19" s="34">
        <v>1332000</v>
      </c>
      <c r="D19" s="16"/>
      <c r="E19" s="16"/>
      <c r="F19" s="20"/>
      <c r="G19" s="20"/>
    </row>
    <row r="20" spans="1:7" ht="67.5" customHeight="1">
      <c r="A20" s="19" t="s">
        <v>351</v>
      </c>
      <c r="B20" s="29" t="s">
        <v>128</v>
      </c>
      <c r="C20" s="34">
        <v>1000</v>
      </c>
      <c r="D20" s="16"/>
      <c r="E20" s="16"/>
      <c r="F20" s="20"/>
      <c r="G20" s="20"/>
    </row>
    <row r="21" spans="1:7" ht="18.75" customHeight="1">
      <c r="A21" s="13" t="s">
        <v>129</v>
      </c>
      <c r="B21" s="14" t="s">
        <v>130</v>
      </c>
      <c r="C21" s="33">
        <f>C22+C24</f>
        <v>4747000</v>
      </c>
      <c r="D21" s="15"/>
      <c r="E21" s="15"/>
    </row>
    <row r="22" spans="1:7" ht="20.25" customHeight="1">
      <c r="A22" s="30" t="s">
        <v>352</v>
      </c>
      <c r="B22" s="21" t="s">
        <v>132</v>
      </c>
      <c r="C22" s="34">
        <f>C23</f>
        <v>479000</v>
      </c>
      <c r="D22" s="16"/>
      <c r="E22" s="16"/>
    </row>
    <row r="23" spans="1:7" ht="54.75" customHeight="1">
      <c r="A23" s="19" t="s">
        <v>353</v>
      </c>
      <c r="B23" s="29" t="s">
        <v>133</v>
      </c>
      <c r="C23" s="34">
        <v>479000</v>
      </c>
      <c r="D23" s="16"/>
      <c r="E23" s="16"/>
    </row>
    <row r="24" spans="1:7">
      <c r="A24" s="19" t="s">
        <v>354</v>
      </c>
      <c r="B24" s="21" t="s">
        <v>135</v>
      </c>
      <c r="C24" s="34">
        <f>C25+C26</f>
        <v>4268000</v>
      </c>
      <c r="D24" s="16"/>
      <c r="E24" s="16"/>
    </row>
    <row r="25" spans="1:7" ht="69.75" customHeight="1">
      <c r="A25" s="19" t="s">
        <v>355</v>
      </c>
      <c r="B25" s="23" t="s">
        <v>136</v>
      </c>
      <c r="C25" s="34">
        <v>3000000</v>
      </c>
      <c r="D25" s="16"/>
      <c r="E25" s="16"/>
    </row>
    <row r="26" spans="1:7" ht="69.75" customHeight="1">
      <c r="A26" s="19" t="s">
        <v>356</v>
      </c>
      <c r="B26" s="23" t="s">
        <v>137</v>
      </c>
      <c r="C26" s="34">
        <v>1268000</v>
      </c>
      <c r="D26" s="16"/>
      <c r="E26" s="16"/>
    </row>
    <row r="27" spans="1:7" ht="45.75" hidden="1" customHeight="1">
      <c r="A27" s="19"/>
      <c r="B27" s="23"/>
      <c r="C27" s="34"/>
      <c r="D27" s="16"/>
      <c r="E27" s="16"/>
    </row>
    <row r="28" spans="1:7" ht="18.75" customHeight="1">
      <c r="A28" s="10" t="s">
        <v>138</v>
      </c>
      <c r="B28" s="25" t="s">
        <v>139</v>
      </c>
      <c r="C28" s="32">
        <f>C29</f>
        <v>27896853.719999999</v>
      </c>
      <c r="D28" s="12"/>
      <c r="E28" s="12"/>
    </row>
    <row r="29" spans="1:7" ht="40.5" customHeight="1">
      <c r="A29" s="19" t="s">
        <v>140</v>
      </c>
      <c r="B29" s="26" t="s">
        <v>141</v>
      </c>
      <c r="C29" s="34">
        <f>C30+C32+C38+C36</f>
        <v>27896853.719999999</v>
      </c>
      <c r="D29" s="16"/>
      <c r="E29" s="16"/>
    </row>
    <row r="30" spans="1:7" ht="40.5" customHeight="1">
      <c r="A30" s="13" t="s">
        <v>142</v>
      </c>
      <c r="B30" s="24" t="s">
        <v>143</v>
      </c>
      <c r="C30" s="33">
        <f>C31</f>
        <v>11644000</v>
      </c>
      <c r="D30" s="16"/>
      <c r="E30" s="16"/>
    </row>
    <row r="31" spans="1:7" ht="33.75" customHeight="1">
      <c r="A31" s="19" t="s">
        <v>421</v>
      </c>
      <c r="B31" s="26" t="s">
        <v>144</v>
      </c>
      <c r="C31" s="34">
        <v>11644000</v>
      </c>
      <c r="D31" s="16"/>
      <c r="E31" s="16"/>
    </row>
    <row r="32" spans="1:7" ht="41.25" customHeight="1">
      <c r="A32" s="31" t="s">
        <v>382</v>
      </c>
      <c r="B32" s="24" t="s">
        <v>145</v>
      </c>
      <c r="C32" s="33">
        <f>C33+C34+C35</f>
        <v>13875917</v>
      </c>
      <c r="D32" s="16"/>
      <c r="E32" s="16"/>
    </row>
    <row r="33" spans="1:6" ht="75" customHeight="1">
      <c r="A33" s="19" t="s">
        <v>380</v>
      </c>
      <c r="B33" s="26" t="s">
        <v>146</v>
      </c>
      <c r="C33" s="34">
        <v>11855892</v>
      </c>
      <c r="D33" s="16"/>
      <c r="E33" s="16"/>
      <c r="F33" s="2"/>
    </row>
    <row r="34" spans="1:6" ht="75" customHeight="1">
      <c r="A34" s="19" t="s">
        <v>418</v>
      </c>
      <c r="B34" s="26" t="s">
        <v>405</v>
      </c>
      <c r="C34" s="34">
        <v>0</v>
      </c>
      <c r="D34" s="16"/>
      <c r="E34" s="16"/>
      <c r="F34" s="2"/>
    </row>
    <row r="35" spans="1:6" ht="75" customHeight="1">
      <c r="A35" s="19" t="s">
        <v>432</v>
      </c>
      <c r="B35" s="26" t="s">
        <v>427</v>
      </c>
      <c r="C35" s="34">
        <v>2020025</v>
      </c>
      <c r="D35" s="16"/>
      <c r="E35" s="16"/>
      <c r="F35" s="2"/>
    </row>
    <row r="36" spans="1:6" ht="46.5" customHeight="1">
      <c r="A36" s="13" t="s">
        <v>384</v>
      </c>
      <c r="B36" s="330" t="s">
        <v>383</v>
      </c>
      <c r="C36" s="33">
        <f>C37</f>
        <v>180550</v>
      </c>
      <c r="D36" s="16"/>
      <c r="E36" s="16"/>
      <c r="F36" s="2"/>
    </row>
    <row r="37" spans="1:6" ht="48.75" customHeight="1">
      <c r="A37" s="314" t="s">
        <v>370</v>
      </c>
      <c r="B37" s="26" t="s">
        <v>342</v>
      </c>
      <c r="C37" s="35">
        <v>180550</v>
      </c>
      <c r="F37" s="2"/>
    </row>
    <row r="38" spans="1:6" ht="18.75" customHeight="1">
      <c r="A38" s="13" t="s">
        <v>381</v>
      </c>
      <c r="B38" s="24" t="s">
        <v>149</v>
      </c>
      <c r="C38" s="33">
        <f>C39</f>
        <v>2196386.7200000002</v>
      </c>
      <c r="D38" s="16"/>
      <c r="E38" s="16"/>
      <c r="F38" s="2"/>
    </row>
    <row r="39" spans="1:6" ht="81" customHeight="1">
      <c r="A39" s="27" t="s">
        <v>379</v>
      </c>
      <c r="B39" s="26" t="s">
        <v>150</v>
      </c>
      <c r="C39" s="36">
        <v>2196386.7200000002</v>
      </c>
      <c r="D39" s="16"/>
      <c r="E39" s="16"/>
      <c r="F39" s="2"/>
    </row>
    <row r="40" spans="1:6" ht="20.25" customHeight="1">
      <c r="A40" s="355" t="s">
        <v>343</v>
      </c>
      <c r="B40" s="356"/>
      <c r="C40" s="33">
        <f>C12+C28</f>
        <v>35881853.719999999</v>
      </c>
      <c r="D40" s="28"/>
      <c r="E40" s="28"/>
      <c r="F40" s="2"/>
    </row>
  </sheetData>
  <mergeCells count="9">
    <mergeCell ref="A8:C8"/>
    <mergeCell ref="A9:C9"/>
    <mergeCell ref="A40:B40"/>
    <mergeCell ref="B1:C1"/>
    <mergeCell ref="B2:C2"/>
    <mergeCell ref="B3:C3"/>
    <mergeCell ref="B4:C4"/>
    <mergeCell ref="B5:C5"/>
    <mergeCell ref="A7:C7"/>
  </mergeCells>
  <pageMargins left="0.98425196850393704" right="0" top="0.19685039370078741" bottom="0" header="0.51181102362204722" footer="0.51181102362204722"/>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26" zoomScaleNormal="100" workbookViewId="0">
      <selection sqref="A1:D39"/>
    </sheetView>
  </sheetViews>
  <sheetFormatPr defaultRowHeight="12.75"/>
  <cols>
    <col min="1" max="1" width="23.85546875" customWidth="1"/>
    <col min="2" max="2" width="41.140625" customWidth="1"/>
    <col min="3" max="3" width="12.7109375" style="186" customWidth="1"/>
    <col min="4" max="4" width="12.85546875" customWidth="1"/>
    <col min="5" max="5" width="10" customWidth="1"/>
    <col min="6" max="6" width="31.28515625" style="155" customWidth="1"/>
    <col min="7" max="7" width="38.5703125" customWidth="1"/>
  </cols>
  <sheetData>
    <row r="1" spans="1:7">
      <c r="A1" s="326" t="s">
        <v>182</v>
      </c>
      <c r="B1" s="361" t="s">
        <v>106</v>
      </c>
      <c r="C1" s="361"/>
      <c r="D1" s="362"/>
      <c r="E1" s="158"/>
    </row>
    <row r="2" spans="1:7">
      <c r="B2" s="361" t="s">
        <v>13</v>
      </c>
      <c r="C2" s="361"/>
      <c r="D2" s="362"/>
      <c r="E2" s="154"/>
    </row>
    <row r="3" spans="1:7">
      <c r="B3" s="361" t="s">
        <v>18</v>
      </c>
      <c r="C3" s="361"/>
      <c r="D3" s="362"/>
    </row>
    <row r="4" spans="1:7">
      <c r="B4" s="361" t="s">
        <v>177</v>
      </c>
      <c r="C4" s="361"/>
      <c r="D4" s="362"/>
    </row>
    <row r="5" spans="1:7">
      <c r="B5" s="361" t="s">
        <v>199</v>
      </c>
      <c r="C5" s="361"/>
      <c r="D5" s="362"/>
    </row>
    <row r="6" spans="1:7">
      <c r="B6" s="152"/>
      <c r="C6" s="184"/>
    </row>
    <row r="7" spans="1:7">
      <c r="A7" s="358" t="s">
        <v>114</v>
      </c>
      <c r="B7" s="358"/>
      <c r="C7" s="358"/>
    </row>
    <row r="8" spans="1:7">
      <c r="A8" s="358" t="s">
        <v>344</v>
      </c>
      <c r="B8" s="358"/>
      <c r="C8" s="358"/>
    </row>
    <row r="9" spans="1:7">
      <c r="A9" s="358" t="s">
        <v>178</v>
      </c>
      <c r="B9" s="358"/>
      <c r="C9" s="358"/>
    </row>
    <row r="11" spans="1:7" ht="25.5">
      <c r="A11" s="149" t="s">
        <v>115</v>
      </c>
      <c r="B11" s="153" t="s">
        <v>116</v>
      </c>
      <c r="C11" s="185" t="s">
        <v>320</v>
      </c>
      <c r="D11" s="149" t="s">
        <v>345</v>
      </c>
      <c r="E11" s="142"/>
    </row>
    <row r="12" spans="1:7" ht="18" customHeight="1">
      <c r="A12" s="159" t="s">
        <v>117</v>
      </c>
      <c r="B12" s="160" t="s">
        <v>118</v>
      </c>
      <c r="C12" s="187">
        <f>C13+C15+C21</f>
        <v>8563000</v>
      </c>
      <c r="D12" s="187">
        <f>D13+D15+D21</f>
        <v>8741000</v>
      </c>
      <c r="E12" s="161"/>
    </row>
    <row r="13" spans="1:7">
      <c r="A13" s="162" t="s">
        <v>119</v>
      </c>
      <c r="B13" s="163" t="s">
        <v>120</v>
      </c>
      <c r="C13" s="151">
        <f>C14</f>
        <v>1282000</v>
      </c>
      <c r="D13" s="151">
        <f>D14</f>
        <v>1369000</v>
      </c>
      <c r="E13" s="164"/>
    </row>
    <row r="14" spans="1:7">
      <c r="A14" s="165" t="s">
        <v>346</v>
      </c>
      <c r="B14" s="166" t="s">
        <v>121</v>
      </c>
      <c r="C14" s="188">
        <v>1282000</v>
      </c>
      <c r="D14" s="188">
        <v>1369000</v>
      </c>
      <c r="E14" s="132"/>
    </row>
    <row r="15" spans="1:7" ht="40.5" customHeight="1">
      <c r="A15" s="162" t="s">
        <v>122</v>
      </c>
      <c r="B15" s="167" t="s">
        <v>123</v>
      </c>
      <c r="C15" s="151">
        <f>C16</f>
        <v>2444000</v>
      </c>
      <c r="D15" s="151">
        <f>D16</f>
        <v>2444000</v>
      </c>
      <c r="E15" s="132"/>
      <c r="F15" s="168"/>
      <c r="G15" s="168"/>
    </row>
    <row r="16" spans="1:7" ht="43.5" customHeight="1">
      <c r="A16" s="169" t="s">
        <v>347</v>
      </c>
      <c r="B16" s="170" t="s">
        <v>124</v>
      </c>
      <c r="C16" s="189">
        <f>C17+C18+C19+C20</f>
        <v>2444000</v>
      </c>
      <c r="D16" s="189">
        <f>D17+D18+D19+D20</f>
        <v>2444000</v>
      </c>
      <c r="E16" s="132"/>
      <c r="F16" s="171"/>
      <c r="G16" s="171"/>
    </row>
    <row r="17" spans="1:7" ht="57" customHeight="1">
      <c r="A17" s="165" t="s">
        <v>348</v>
      </c>
      <c r="B17" s="172" t="s">
        <v>125</v>
      </c>
      <c r="C17" s="188">
        <v>800000</v>
      </c>
      <c r="D17" s="188">
        <v>800000</v>
      </c>
      <c r="E17" s="132"/>
      <c r="F17" s="171"/>
      <c r="G17" s="171"/>
    </row>
    <row r="18" spans="1:7" ht="69" customHeight="1">
      <c r="A18" s="165" t="s">
        <v>349</v>
      </c>
      <c r="B18" s="172" t="s">
        <v>126</v>
      </c>
      <c r="C18" s="188">
        <v>23000</v>
      </c>
      <c r="D18" s="188">
        <v>23000</v>
      </c>
      <c r="E18" s="132"/>
      <c r="F18" s="171"/>
      <c r="G18" s="171"/>
    </row>
    <row r="19" spans="1:7" ht="80.25" customHeight="1">
      <c r="A19" s="165" t="s">
        <v>350</v>
      </c>
      <c r="B19" s="172" t="s">
        <v>127</v>
      </c>
      <c r="C19" s="188">
        <v>1620000</v>
      </c>
      <c r="D19" s="188">
        <v>1620000</v>
      </c>
      <c r="E19" s="132"/>
      <c r="F19" s="171"/>
      <c r="G19" s="171"/>
    </row>
    <row r="20" spans="1:7" ht="68.25" customHeight="1">
      <c r="A20" s="165" t="s">
        <v>351</v>
      </c>
      <c r="B20" s="172" t="s">
        <v>128</v>
      </c>
      <c r="C20" s="188">
        <v>1000</v>
      </c>
      <c r="D20" s="188">
        <v>1000</v>
      </c>
      <c r="E20" s="132"/>
      <c r="F20" s="171"/>
      <c r="G20" s="171"/>
    </row>
    <row r="21" spans="1:7">
      <c r="A21" s="162" t="s">
        <v>129</v>
      </c>
      <c r="B21" s="163" t="s">
        <v>130</v>
      </c>
      <c r="C21" s="151">
        <f>C22+C24</f>
        <v>4837000</v>
      </c>
      <c r="D21" s="151">
        <f>D22+D24</f>
        <v>4928000</v>
      </c>
      <c r="E21" s="164"/>
    </row>
    <row r="22" spans="1:7">
      <c r="A22" s="173" t="s">
        <v>131</v>
      </c>
      <c r="B22" s="174" t="s">
        <v>132</v>
      </c>
      <c r="C22" s="190">
        <f>C23</f>
        <v>488000</v>
      </c>
      <c r="D22" s="190">
        <f>D23</f>
        <v>499000</v>
      </c>
      <c r="E22" s="175"/>
    </row>
    <row r="23" spans="1:7" ht="51">
      <c r="A23" s="165" t="s">
        <v>353</v>
      </c>
      <c r="B23" s="172" t="s">
        <v>133</v>
      </c>
      <c r="C23" s="188">
        <v>488000</v>
      </c>
      <c r="D23" s="188">
        <v>499000</v>
      </c>
      <c r="E23" s="132"/>
    </row>
    <row r="24" spans="1:7">
      <c r="A24" s="169" t="s">
        <v>134</v>
      </c>
      <c r="B24" s="174" t="s">
        <v>135</v>
      </c>
      <c r="C24" s="190">
        <f>C25+C26</f>
        <v>4349000</v>
      </c>
      <c r="D24" s="190">
        <f>D25+D26</f>
        <v>4429000</v>
      </c>
      <c r="E24" s="175"/>
    </row>
    <row r="25" spans="1:7" ht="76.5">
      <c r="A25" s="165" t="s">
        <v>355</v>
      </c>
      <c r="B25" s="176" t="s">
        <v>136</v>
      </c>
      <c r="C25" s="188">
        <v>3000000</v>
      </c>
      <c r="D25" s="188">
        <v>3000000</v>
      </c>
      <c r="E25" s="132"/>
    </row>
    <row r="26" spans="1:7" ht="76.5">
      <c r="A26" s="165" t="s">
        <v>356</v>
      </c>
      <c r="B26" s="176" t="s">
        <v>137</v>
      </c>
      <c r="C26" s="188">
        <v>1349000</v>
      </c>
      <c r="D26" s="188">
        <v>1429000</v>
      </c>
      <c r="E26" s="132"/>
    </row>
    <row r="27" spans="1:7" ht="12.75" hidden="1" customHeight="1">
      <c r="A27" s="165"/>
      <c r="B27" s="176"/>
      <c r="C27" s="188"/>
      <c r="D27" s="150"/>
      <c r="E27" s="132"/>
    </row>
    <row r="28" spans="1:7" ht="18.75" customHeight="1">
      <c r="A28" s="159" t="s">
        <v>138</v>
      </c>
      <c r="B28" s="179" t="s">
        <v>139</v>
      </c>
      <c r="C28" s="187">
        <f>C29</f>
        <v>19497046</v>
      </c>
      <c r="D28" s="187">
        <f>D29</f>
        <v>11399046</v>
      </c>
      <c r="E28" s="161"/>
    </row>
    <row r="29" spans="1:7" ht="40.5" customHeight="1">
      <c r="A29" s="165" t="s">
        <v>140</v>
      </c>
      <c r="B29" s="180" t="s">
        <v>141</v>
      </c>
      <c r="C29" s="188">
        <f>C30+C32+C35</f>
        <v>19497046</v>
      </c>
      <c r="D29" s="188">
        <f>D30+D32+D35</f>
        <v>11399046</v>
      </c>
      <c r="E29" s="181"/>
    </row>
    <row r="30" spans="1:7" ht="40.5" customHeight="1">
      <c r="A30" s="162" t="s">
        <v>425</v>
      </c>
      <c r="B30" s="177" t="s">
        <v>143</v>
      </c>
      <c r="C30" s="191">
        <f>C31</f>
        <v>8122000</v>
      </c>
      <c r="D30" s="191">
        <f>D31</f>
        <v>24000</v>
      </c>
      <c r="E30" s="181"/>
    </row>
    <row r="31" spans="1:7" ht="33.75" customHeight="1">
      <c r="A31" s="165" t="s">
        <v>424</v>
      </c>
      <c r="B31" s="178" t="s">
        <v>144</v>
      </c>
      <c r="C31" s="188">
        <v>8122000</v>
      </c>
      <c r="D31" s="188">
        <v>24000</v>
      </c>
      <c r="E31" s="181"/>
    </row>
    <row r="32" spans="1:7" ht="38.25">
      <c r="A32" s="182" t="s">
        <v>382</v>
      </c>
      <c r="B32" s="177" t="s">
        <v>145</v>
      </c>
      <c r="C32" s="191">
        <f>C33+C34</f>
        <v>11194496</v>
      </c>
      <c r="D32" s="191">
        <f>D33+D34</f>
        <v>11194496</v>
      </c>
      <c r="E32" s="181"/>
    </row>
    <row r="33" spans="1:6" ht="76.5" customHeight="1">
      <c r="A33" s="165" t="s">
        <v>380</v>
      </c>
      <c r="B33" s="178" t="s">
        <v>179</v>
      </c>
      <c r="C33" s="188">
        <v>11194496</v>
      </c>
      <c r="D33" s="188">
        <v>11194496</v>
      </c>
      <c r="E33" s="181"/>
      <c r="F33"/>
    </row>
    <row r="34" spans="1:6" ht="76.5" customHeight="1">
      <c r="A34" s="19" t="s">
        <v>418</v>
      </c>
      <c r="B34" s="26" t="s">
        <v>405</v>
      </c>
      <c r="C34" s="188">
        <v>0</v>
      </c>
      <c r="D34" s="188">
        <v>0</v>
      </c>
      <c r="E34" s="181"/>
      <c r="F34"/>
    </row>
    <row r="35" spans="1:6" ht="42" customHeight="1">
      <c r="A35" s="336" t="s">
        <v>385</v>
      </c>
      <c r="B35" s="337" t="s">
        <v>383</v>
      </c>
      <c r="C35" s="191">
        <f>C36</f>
        <v>180550</v>
      </c>
      <c r="D35" s="191">
        <f>D36</f>
        <v>180550</v>
      </c>
      <c r="E35" s="181"/>
      <c r="F35"/>
    </row>
    <row r="36" spans="1:6" s="2" customFormat="1" ht="48.75" customHeight="1">
      <c r="A36" s="314" t="s">
        <v>370</v>
      </c>
      <c r="B36" s="26" t="s">
        <v>342</v>
      </c>
      <c r="C36" s="35">
        <v>180550</v>
      </c>
      <c r="D36" s="21">
        <v>180550</v>
      </c>
    </row>
    <row r="37" spans="1:6" ht="89.25" hidden="1" customHeight="1">
      <c r="A37" s="165" t="s">
        <v>147</v>
      </c>
      <c r="B37" s="178" t="s">
        <v>148</v>
      </c>
      <c r="C37" s="188"/>
      <c r="D37" s="188"/>
      <c r="E37" s="181"/>
      <c r="F37"/>
    </row>
    <row r="38" spans="1:6" ht="15.75" customHeight="1">
      <c r="A38" s="359" t="s">
        <v>103</v>
      </c>
      <c r="B38" s="360"/>
      <c r="C38" s="192">
        <f>C12+C28</f>
        <v>28060046</v>
      </c>
      <c r="D38" s="192">
        <f>D12+D28</f>
        <v>20140046</v>
      </c>
      <c r="E38" s="183"/>
      <c r="F38"/>
    </row>
  </sheetData>
  <mergeCells count="9">
    <mergeCell ref="A8:C8"/>
    <mergeCell ref="A9:C9"/>
    <mergeCell ref="A38:B38"/>
    <mergeCell ref="B1:D1"/>
    <mergeCell ref="B2:D2"/>
    <mergeCell ref="B3:D3"/>
    <mergeCell ref="B4:D4"/>
    <mergeCell ref="B5:D5"/>
    <mergeCell ref="A7:C7"/>
  </mergeCells>
  <pageMargins left="0.98425196850393704" right="0" top="0.19685039370078741" bottom="0" header="0.51181102362204722" footer="0.51181102362204722"/>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pane ySplit="12" topLeftCell="A21" activePane="bottomLeft" state="frozen"/>
      <selection pane="bottomLeft" sqref="A1:C43"/>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325"/>
      <c r="B1" s="357" t="s">
        <v>19</v>
      </c>
      <c r="C1" s="357"/>
    </row>
    <row r="2" spans="1:5">
      <c r="B2" s="357" t="s">
        <v>13</v>
      </c>
      <c r="C2" s="357"/>
    </row>
    <row r="3" spans="1:5">
      <c r="B3" s="357" t="s">
        <v>18</v>
      </c>
      <c r="C3" s="357"/>
    </row>
    <row r="4" spans="1:5">
      <c r="B4" s="357" t="s">
        <v>165</v>
      </c>
      <c r="C4" s="357"/>
    </row>
    <row r="5" spans="1:5">
      <c r="B5" s="357" t="s">
        <v>201</v>
      </c>
      <c r="C5" s="357"/>
    </row>
    <row r="7" spans="1:5">
      <c r="A7" s="354" t="s">
        <v>357</v>
      </c>
      <c r="B7" s="354"/>
      <c r="C7" s="354"/>
    </row>
    <row r="8" spans="1:5">
      <c r="A8" s="354" t="s">
        <v>23</v>
      </c>
      <c r="B8" s="354"/>
      <c r="C8" s="354"/>
    </row>
    <row r="9" spans="1:5">
      <c r="A9" s="354" t="s">
        <v>0</v>
      </c>
      <c r="B9" s="354"/>
      <c r="C9" s="354"/>
    </row>
    <row r="11" spans="1:5" ht="13.5" customHeight="1">
      <c r="A11" s="99"/>
      <c r="B11" s="99"/>
      <c r="C11" s="364" t="s">
        <v>186</v>
      </c>
      <c r="D11" s="363"/>
      <c r="E11" s="363"/>
    </row>
    <row r="12" spans="1:5" ht="21.75" customHeight="1">
      <c r="A12" s="100" t="s">
        <v>1</v>
      </c>
      <c r="B12" s="100" t="s">
        <v>2</v>
      </c>
      <c r="C12" s="365"/>
      <c r="D12" s="363"/>
      <c r="E12" s="363"/>
    </row>
    <row r="13" spans="1:5" ht="18" customHeight="1">
      <c r="A13" s="101" t="s">
        <v>9</v>
      </c>
      <c r="B13" s="102" t="s">
        <v>3</v>
      </c>
      <c r="C13" s="103">
        <f>C14+C15+C16+C18+C17</f>
        <v>5874143.6899999995</v>
      </c>
      <c r="D13" s="224"/>
      <c r="E13" s="224"/>
    </row>
    <row r="14" spans="1:5" ht="32.25" customHeight="1">
      <c r="A14" s="104" t="s">
        <v>12</v>
      </c>
      <c r="B14" s="105" t="s">
        <v>27</v>
      </c>
      <c r="C14" s="106">
        <v>990000</v>
      </c>
      <c r="D14" s="225"/>
      <c r="E14" s="225"/>
    </row>
    <row r="15" spans="1:5" ht="48" customHeight="1">
      <c r="A15" s="107" t="s">
        <v>10</v>
      </c>
      <c r="B15" s="108" t="s">
        <v>24</v>
      </c>
      <c r="C15" s="106">
        <v>4300206.72</v>
      </c>
      <c r="D15" s="225"/>
      <c r="E15" s="225"/>
    </row>
    <row r="16" spans="1:5" ht="39.75" customHeight="1">
      <c r="A16" s="107" t="s">
        <v>50</v>
      </c>
      <c r="B16" s="109" t="s">
        <v>51</v>
      </c>
      <c r="C16" s="106">
        <v>132936.97</v>
      </c>
      <c r="D16" s="225"/>
      <c r="E16" s="225"/>
    </row>
    <row r="17" spans="1:5" ht="39.75" customHeight="1">
      <c r="A17" s="107" t="s">
        <v>386</v>
      </c>
      <c r="B17" s="108" t="s">
        <v>387</v>
      </c>
      <c r="C17" s="106">
        <v>100000</v>
      </c>
      <c r="D17" s="225"/>
      <c r="E17" s="225"/>
    </row>
    <row r="18" spans="1:5" ht="22.5" customHeight="1">
      <c r="A18" s="107" t="s">
        <v>52</v>
      </c>
      <c r="B18" s="108" t="s">
        <v>53</v>
      </c>
      <c r="C18" s="106">
        <v>351000</v>
      </c>
      <c r="D18" s="225"/>
      <c r="E18" s="225"/>
    </row>
    <row r="19" spans="1:5" ht="22.5" customHeight="1">
      <c r="A19" s="110" t="s">
        <v>358</v>
      </c>
      <c r="B19" s="309" t="s">
        <v>360</v>
      </c>
      <c r="C19" s="103">
        <f>C20</f>
        <v>180550</v>
      </c>
      <c r="D19" s="225"/>
      <c r="E19" s="225"/>
    </row>
    <row r="20" spans="1:5" ht="22.5" customHeight="1">
      <c r="A20" s="107" t="s">
        <v>359</v>
      </c>
      <c r="B20" s="108" t="s">
        <v>361</v>
      </c>
      <c r="C20" s="106">
        <v>180550</v>
      </c>
      <c r="D20" s="225"/>
      <c r="E20" s="225"/>
    </row>
    <row r="21" spans="1:5" ht="30.75" customHeight="1">
      <c r="A21" s="110" t="s">
        <v>14</v>
      </c>
      <c r="B21" s="111" t="s">
        <v>15</v>
      </c>
      <c r="C21" s="103">
        <f>C24+C25</f>
        <v>100000</v>
      </c>
      <c r="D21" s="224"/>
      <c r="E21" s="224"/>
    </row>
    <row r="22" spans="1:5" hidden="1">
      <c r="A22" s="112"/>
      <c r="B22" s="113"/>
      <c r="C22" s="103"/>
      <c r="D22" s="16"/>
      <c r="E22" s="16"/>
    </row>
    <row r="23" spans="1:5" hidden="1">
      <c r="A23" s="114"/>
      <c r="B23" s="115"/>
      <c r="C23" s="106"/>
      <c r="D23" s="16"/>
      <c r="E23" s="16"/>
    </row>
    <row r="24" spans="1:5" ht="17.25" customHeight="1">
      <c r="A24" s="114" t="s">
        <v>54</v>
      </c>
      <c r="B24" s="116" t="s">
        <v>55</v>
      </c>
      <c r="C24" s="106">
        <v>90000</v>
      </c>
      <c r="D24" s="16"/>
      <c r="E24" s="16"/>
    </row>
    <row r="25" spans="1:5" ht="30.75" customHeight="1">
      <c r="A25" s="114" t="s">
        <v>104</v>
      </c>
      <c r="B25" s="76" t="s">
        <v>105</v>
      </c>
      <c r="C25" s="106">
        <v>10000</v>
      </c>
      <c r="D25" s="16"/>
      <c r="E25" s="16"/>
    </row>
    <row r="26" spans="1:5">
      <c r="A26" s="112" t="s">
        <v>30</v>
      </c>
      <c r="B26" s="113" t="s">
        <v>40</v>
      </c>
      <c r="C26" s="103">
        <f>C27+C28</f>
        <v>19356476.059999999</v>
      </c>
      <c r="D26" s="16"/>
      <c r="E26" s="16"/>
    </row>
    <row r="27" spans="1:5" ht="18" customHeight="1">
      <c r="A27" s="114" t="s">
        <v>48</v>
      </c>
      <c r="B27" s="105" t="s">
        <v>49</v>
      </c>
      <c r="C27" s="106">
        <v>18998476.059999999</v>
      </c>
      <c r="D27" s="16"/>
      <c r="E27" s="16"/>
    </row>
    <row r="28" spans="1:5" ht="18" customHeight="1">
      <c r="A28" s="114" t="s">
        <v>433</v>
      </c>
      <c r="B28" s="105" t="s">
        <v>434</v>
      </c>
      <c r="C28" s="106">
        <v>358000</v>
      </c>
      <c r="D28" s="16"/>
      <c r="E28" s="16"/>
    </row>
    <row r="29" spans="1:5">
      <c r="A29" s="112" t="s">
        <v>11</v>
      </c>
      <c r="B29" s="113" t="s">
        <v>4</v>
      </c>
      <c r="C29" s="103">
        <f>C30+C31</f>
        <v>10326579.220000001</v>
      </c>
      <c r="D29" s="224"/>
      <c r="E29" s="224"/>
    </row>
    <row r="30" spans="1:5" ht="18" customHeight="1">
      <c r="A30" s="114" t="s">
        <v>29</v>
      </c>
      <c r="B30" s="115" t="s">
        <v>28</v>
      </c>
      <c r="C30" s="106">
        <v>707215.25</v>
      </c>
      <c r="D30" s="224"/>
      <c r="E30" s="224"/>
    </row>
    <row r="31" spans="1:5" ht="18.75" customHeight="1">
      <c r="A31" s="114" t="s">
        <v>21</v>
      </c>
      <c r="B31" s="115" t="s">
        <v>22</v>
      </c>
      <c r="C31" s="106">
        <v>9619363.9700000007</v>
      </c>
      <c r="D31" s="16"/>
      <c r="E31" s="16"/>
    </row>
    <row r="32" spans="1:5">
      <c r="A32" s="112" t="s">
        <v>32</v>
      </c>
      <c r="B32" s="113" t="s">
        <v>41</v>
      </c>
      <c r="C32" s="103">
        <f>C33</f>
        <v>62286.95</v>
      </c>
      <c r="D32" s="16"/>
      <c r="E32" s="16"/>
    </row>
    <row r="33" spans="1:5" ht="17.25" customHeight="1">
      <c r="A33" s="114" t="s">
        <v>31</v>
      </c>
      <c r="B33" s="105" t="s">
        <v>33</v>
      </c>
      <c r="C33" s="106">
        <v>62286.95</v>
      </c>
      <c r="D33" s="16"/>
      <c r="E33" s="16"/>
    </row>
    <row r="34" spans="1:5">
      <c r="A34" s="112" t="s">
        <v>34</v>
      </c>
      <c r="B34" s="228" t="s">
        <v>42</v>
      </c>
      <c r="C34" s="103">
        <f>C35</f>
        <v>905335.64</v>
      </c>
      <c r="D34" s="16"/>
      <c r="E34" s="16"/>
    </row>
    <row r="35" spans="1:5" ht="17.25" customHeight="1">
      <c r="A35" s="114" t="s">
        <v>36</v>
      </c>
      <c r="B35" s="115" t="s">
        <v>35</v>
      </c>
      <c r="C35" s="106">
        <v>905335.64</v>
      </c>
      <c r="D35" s="16"/>
      <c r="E35" s="16"/>
    </row>
    <row r="36" spans="1:5" ht="3" hidden="1" customHeight="1">
      <c r="A36" s="112" t="s">
        <v>45</v>
      </c>
      <c r="B36" s="113" t="s">
        <v>47</v>
      </c>
      <c r="C36" s="103"/>
      <c r="D36" s="16"/>
      <c r="E36" s="16"/>
    </row>
    <row r="37" spans="1:5" ht="18" hidden="1" customHeight="1">
      <c r="A37" s="114" t="s">
        <v>46</v>
      </c>
      <c r="B37" s="115" t="s">
        <v>44</v>
      </c>
      <c r="C37" s="106"/>
      <c r="D37" s="16"/>
      <c r="E37" s="16"/>
    </row>
    <row r="38" spans="1:5" ht="18" customHeight="1">
      <c r="A38" s="112" t="s">
        <v>45</v>
      </c>
      <c r="B38" s="229" t="s">
        <v>47</v>
      </c>
      <c r="C38" s="103">
        <f>C40+C39</f>
        <v>280400</v>
      </c>
      <c r="D38" s="16"/>
      <c r="E38" s="16"/>
    </row>
    <row r="39" spans="1:5" ht="18" customHeight="1">
      <c r="A39" s="114" t="s">
        <v>215</v>
      </c>
      <c r="B39" s="49" t="s">
        <v>216</v>
      </c>
      <c r="C39" s="106">
        <v>41000</v>
      </c>
      <c r="D39" s="16"/>
      <c r="E39" s="16"/>
    </row>
    <row r="40" spans="1:5" ht="18" customHeight="1">
      <c r="A40" s="114" t="s">
        <v>46</v>
      </c>
      <c r="B40" s="193" t="s">
        <v>44</v>
      </c>
      <c r="C40" s="106">
        <v>239400</v>
      </c>
      <c r="D40" s="16"/>
      <c r="E40" s="16"/>
    </row>
    <row r="41" spans="1:5">
      <c r="A41" s="112" t="s">
        <v>38</v>
      </c>
      <c r="B41" s="113" t="s">
        <v>43</v>
      </c>
      <c r="C41" s="103">
        <f>C42</f>
        <v>85794.94</v>
      </c>
      <c r="D41" s="16"/>
      <c r="E41" s="16"/>
    </row>
    <row r="42" spans="1:5" ht="17.25" customHeight="1">
      <c r="A42" s="114" t="s">
        <v>39</v>
      </c>
      <c r="B42" s="226" t="s">
        <v>37</v>
      </c>
      <c r="C42" s="106">
        <v>85794.94</v>
      </c>
      <c r="D42" s="16"/>
      <c r="E42" s="16"/>
    </row>
    <row r="43" spans="1:5" ht="18.75" customHeight="1">
      <c r="A43" s="113"/>
      <c r="B43" s="113" t="s">
        <v>103</v>
      </c>
      <c r="C43" s="117">
        <f>C13+C21+C26+C29+C32+C34+C41+C38+C19</f>
        <v>37171566.5</v>
      </c>
      <c r="D43" s="119"/>
      <c r="E43" s="119"/>
    </row>
  </sheetData>
  <mergeCells count="11">
    <mergeCell ref="E11:E12"/>
    <mergeCell ref="B1:C1"/>
    <mergeCell ref="B2:C2"/>
    <mergeCell ref="B3:C3"/>
    <mergeCell ref="B4:C4"/>
    <mergeCell ref="B5:C5"/>
    <mergeCell ref="A7:C7"/>
    <mergeCell ref="A8:C8"/>
    <mergeCell ref="A9:C9"/>
    <mergeCell ref="C11:C12"/>
    <mergeCell ref="D11:D12"/>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pane ySplit="13" topLeftCell="A22" activePane="bottomLeft" state="frozen"/>
      <selection pane="bottomLeft" sqref="A1:D4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325" t="s">
        <v>182</v>
      </c>
      <c r="B1" s="357" t="s">
        <v>113</v>
      </c>
      <c r="C1" s="357"/>
      <c r="D1" s="370"/>
    </row>
    <row r="2" spans="1:5">
      <c r="B2" s="357" t="s">
        <v>13</v>
      </c>
      <c r="C2" s="357"/>
      <c r="D2" s="370"/>
    </row>
    <row r="3" spans="1:5">
      <c r="B3" s="357" t="s">
        <v>18</v>
      </c>
      <c r="C3" s="357"/>
      <c r="D3" s="370"/>
    </row>
    <row r="4" spans="1:5">
      <c r="B4" s="357" t="s">
        <v>165</v>
      </c>
      <c r="C4" s="357"/>
      <c r="D4" s="370"/>
    </row>
    <row r="5" spans="1:5" ht="15.75" customHeight="1">
      <c r="B5" s="357" t="s">
        <v>200</v>
      </c>
      <c r="C5" s="357"/>
      <c r="D5" s="370"/>
    </row>
    <row r="6" spans="1:5" ht="1.5" customHeight="1"/>
    <row r="7" spans="1:5">
      <c r="A7" s="354" t="s">
        <v>168</v>
      </c>
      <c r="B7" s="354"/>
      <c r="C7" s="354"/>
    </row>
    <row r="8" spans="1:5">
      <c r="A8" s="196"/>
      <c r="B8" s="196" t="s">
        <v>362</v>
      </c>
      <c r="C8" s="196"/>
    </row>
    <row r="9" spans="1:5">
      <c r="A9" s="354" t="s">
        <v>23</v>
      </c>
      <c r="B9" s="354"/>
      <c r="C9" s="354"/>
    </row>
    <row r="10" spans="1:5" ht="14.25" customHeight="1">
      <c r="A10" s="354" t="s">
        <v>0</v>
      </c>
      <c r="B10" s="354"/>
      <c r="C10" s="354"/>
    </row>
    <row r="11" spans="1:5" ht="8.25" hidden="1" customHeight="1"/>
    <row r="12" spans="1:5" ht="13.5" customHeight="1">
      <c r="A12" s="241"/>
      <c r="B12" s="241"/>
      <c r="C12" s="366" t="s">
        <v>217</v>
      </c>
      <c r="D12" s="366" t="s">
        <v>363</v>
      </c>
      <c r="E12" s="363"/>
    </row>
    <row r="13" spans="1:5" ht="15.75" customHeight="1">
      <c r="A13" s="242" t="s">
        <v>1</v>
      </c>
      <c r="B13" s="242" t="s">
        <v>2</v>
      </c>
      <c r="C13" s="367"/>
      <c r="D13" s="367"/>
      <c r="E13" s="363"/>
    </row>
    <row r="14" spans="1:5" ht="18" customHeight="1">
      <c r="A14" s="101" t="s">
        <v>9</v>
      </c>
      <c r="B14" s="102" t="s">
        <v>3</v>
      </c>
      <c r="C14" s="103">
        <f>C15+C16+C17+C19+C18</f>
        <v>5369476.7999999998</v>
      </c>
      <c r="D14" s="103">
        <f>D15+D16+D17+D19+D18</f>
        <v>4783750</v>
      </c>
      <c r="E14" s="224"/>
    </row>
    <row r="15" spans="1:5" ht="32.25" customHeight="1">
      <c r="A15" s="104" t="s">
        <v>12</v>
      </c>
      <c r="B15" s="105" t="s">
        <v>27</v>
      </c>
      <c r="C15" s="106">
        <v>990000</v>
      </c>
      <c r="D15" s="127">
        <v>990000</v>
      </c>
      <c r="E15" s="225"/>
    </row>
    <row r="16" spans="1:5" ht="48" customHeight="1">
      <c r="A16" s="107" t="s">
        <v>10</v>
      </c>
      <c r="B16" s="108" t="s">
        <v>24</v>
      </c>
      <c r="C16" s="106">
        <v>3907750</v>
      </c>
      <c r="D16" s="127">
        <v>3487750</v>
      </c>
      <c r="E16" s="225"/>
    </row>
    <row r="17" spans="1:5" ht="35.25" customHeight="1">
      <c r="A17" s="107" t="s">
        <v>50</v>
      </c>
      <c r="B17" s="109" t="s">
        <v>51</v>
      </c>
      <c r="C17" s="106">
        <v>65726.8</v>
      </c>
      <c r="D17" s="127">
        <v>0</v>
      </c>
      <c r="E17" s="225"/>
    </row>
    <row r="18" spans="1:5" ht="35.25" customHeight="1">
      <c r="A18" s="107" t="s">
        <v>386</v>
      </c>
      <c r="B18" s="108" t="s">
        <v>387</v>
      </c>
      <c r="C18" s="106">
        <v>100000</v>
      </c>
      <c r="D18" s="127">
        <v>100000</v>
      </c>
      <c r="E18" s="225"/>
    </row>
    <row r="19" spans="1:5" ht="20.25" customHeight="1">
      <c r="A19" s="107" t="s">
        <v>52</v>
      </c>
      <c r="B19" s="108" t="s">
        <v>53</v>
      </c>
      <c r="C19" s="106">
        <v>306000</v>
      </c>
      <c r="D19" s="127">
        <v>206000</v>
      </c>
      <c r="E19" s="225"/>
    </row>
    <row r="20" spans="1:5" ht="20.25" customHeight="1">
      <c r="A20" s="110" t="s">
        <v>358</v>
      </c>
      <c r="B20" s="309" t="s">
        <v>360</v>
      </c>
      <c r="C20" s="103">
        <f>C21</f>
        <v>180550</v>
      </c>
      <c r="D20" s="128">
        <f>D21</f>
        <v>180550</v>
      </c>
      <c r="E20" s="225"/>
    </row>
    <row r="21" spans="1:5" ht="20.25" customHeight="1">
      <c r="A21" s="107" t="s">
        <v>359</v>
      </c>
      <c r="B21" s="108" t="s">
        <v>361</v>
      </c>
      <c r="C21" s="106">
        <v>180550</v>
      </c>
      <c r="D21" s="127">
        <v>180550</v>
      </c>
      <c r="E21" s="225"/>
    </row>
    <row r="22" spans="1:5" ht="30.75" customHeight="1">
      <c r="A22" s="110" t="s">
        <v>14</v>
      </c>
      <c r="B22" s="111" t="s">
        <v>15</v>
      </c>
      <c r="C22" s="103">
        <f>C25+C26</f>
        <v>50000</v>
      </c>
      <c r="D22" s="103">
        <f>D25+D26</f>
        <v>10000</v>
      </c>
      <c r="E22" s="224"/>
    </row>
    <row r="23" spans="1:5" hidden="1">
      <c r="A23" s="112"/>
      <c r="B23" s="113"/>
      <c r="C23" s="103"/>
      <c r="D23" s="206"/>
      <c r="E23" s="16"/>
    </row>
    <row r="24" spans="1:5" hidden="1">
      <c r="A24" s="114"/>
      <c r="B24" s="115"/>
      <c r="C24" s="106"/>
      <c r="D24" s="206"/>
      <c r="E24" s="16"/>
    </row>
    <row r="25" spans="1:5" ht="17.25" customHeight="1">
      <c r="A25" s="114" t="s">
        <v>54</v>
      </c>
      <c r="B25" s="116" t="s">
        <v>55</v>
      </c>
      <c r="C25" s="106">
        <v>40000</v>
      </c>
      <c r="D25" s="206">
        <v>5000</v>
      </c>
      <c r="E25" s="16"/>
    </row>
    <row r="26" spans="1:5" ht="30.75" customHeight="1">
      <c r="A26" s="114" t="s">
        <v>104</v>
      </c>
      <c r="B26" s="76" t="s">
        <v>105</v>
      </c>
      <c r="C26" s="106">
        <v>10000</v>
      </c>
      <c r="D26" s="206">
        <v>5000</v>
      </c>
      <c r="E26" s="16"/>
    </row>
    <row r="27" spans="1:5">
      <c r="A27" s="112" t="s">
        <v>30</v>
      </c>
      <c r="B27" s="113" t="s">
        <v>40</v>
      </c>
      <c r="C27" s="103">
        <f>C28</f>
        <v>15095496</v>
      </c>
      <c r="D27" s="103">
        <f>D28</f>
        <v>13308496</v>
      </c>
      <c r="E27" s="16"/>
    </row>
    <row r="28" spans="1:5" ht="18" customHeight="1">
      <c r="A28" s="114" t="s">
        <v>48</v>
      </c>
      <c r="B28" s="105" t="s">
        <v>49</v>
      </c>
      <c r="C28" s="106">
        <v>15095496</v>
      </c>
      <c r="D28" s="206">
        <v>13308496</v>
      </c>
      <c r="E28" s="16"/>
    </row>
    <row r="29" spans="1:5">
      <c r="A29" s="112" t="s">
        <v>11</v>
      </c>
      <c r="B29" s="113" t="s">
        <v>4</v>
      </c>
      <c r="C29" s="103">
        <f>C30+C31</f>
        <v>5911942</v>
      </c>
      <c r="D29" s="103">
        <f>D30+D31</f>
        <v>1379000</v>
      </c>
      <c r="E29" s="224"/>
    </row>
    <row r="30" spans="1:5" ht="18" customHeight="1">
      <c r="A30" s="114" t="s">
        <v>29</v>
      </c>
      <c r="B30" s="115" t="s">
        <v>28</v>
      </c>
      <c r="C30" s="106">
        <v>1536942</v>
      </c>
      <c r="D30" s="59">
        <v>250000</v>
      </c>
      <c r="E30" s="224"/>
    </row>
    <row r="31" spans="1:5" ht="18.75" customHeight="1">
      <c r="A31" s="114" t="s">
        <v>21</v>
      </c>
      <c r="B31" s="115" t="s">
        <v>22</v>
      </c>
      <c r="C31" s="106">
        <v>4375000</v>
      </c>
      <c r="D31" s="206">
        <v>1129000</v>
      </c>
      <c r="E31" s="16"/>
    </row>
    <row r="32" spans="1:5">
      <c r="A32" s="112" t="s">
        <v>32</v>
      </c>
      <c r="B32" s="113" t="s">
        <v>41</v>
      </c>
      <c r="C32" s="103">
        <f>C33</f>
        <v>52504.71</v>
      </c>
      <c r="D32" s="227">
        <f>D33</f>
        <v>0</v>
      </c>
      <c r="E32" s="16"/>
    </row>
    <row r="33" spans="1:5" ht="17.25" customHeight="1">
      <c r="A33" s="114" t="s">
        <v>31</v>
      </c>
      <c r="B33" s="105" t="s">
        <v>33</v>
      </c>
      <c r="C33" s="106">
        <v>52504.71</v>
      </c>
      <c r="D33" s="206">
        <v>0</v>
      </c>
      <c r="E33" s="16"/>
    </row>
    <row r="34" spans="1:5">
      <c r="A34" s="112" t="s">
        <v>34</v>
      </c>
      <c r="B34" s="228" t="s">
        <v>42</v>
      </c>
      <c r="C34" s="103">
        <f>C35</f>
        <v>763151.66</v>
      </c>
      <c r="D34" s="227">
        <f>D35</f>
        <v>0</v>
      </c>
      <c r="E34" s="16"/>
    </row>
    <row r="35" spans="1:5" ht="17.25" customHeight="1">
      <c r="A35" s="114" t="s">
        <v>36</v>
      </c>
      <c r="B35" s="115" t="s">
        <v>35</v>
      </c>
      <c r="C35" s="106">
        <v>763151.66</v>
      </c>
      <c r="D35" s="206">
        <v>0</v>
      </c>
      <c r="E35" s="16"/>
    </row>
    <row r="36" spans="1:5" ht="3" hidden="1" customHeight="1">
      <c r="A36" s="112" t="s">
        <v>45</v>
      </c>
      <c r="B36" s="113" t="s">
        <v>47</v>
      </c>
      <c r="C36" s="103" t="e">
        <f>C37</f>
        <v>#REF!</v>
      </c>
      <c r="D36" s="206"/>
      <c r="E36" s="16"/>
    </row>
    <row r="37" spans="1:5" ht="18" hidden="1" customHeight="1">
      <c r="A37" s="114" t="s">
        <v>46</v>
      </c>
      <c r="B37" s="115" t="s">
        <v>44</v>
      </c>
      <c r="C37" s="106" t="e">
        <f>#REF!</f>
        <v>#REF!</v>
      </c>
      <c r="D37" s="206"/>
      <c r="E37" s="16"/>
    </row>
    <row r="38" spans="1:5" ht="18" customHeight="1">
      <c r="A38" s="112" t="s">
        <v>45</v>
      </c>
      <c r="B38" s="229" t="s">
        <v>47</v>
      </c>
      <c r="C38" s="103">
        <f>C40+C39</f>
        <v>186080</v>
      </c>
      <c r="D38" s="227">
        <f>D40+D39</f>
        <v>41000</v>
      </c>
      <c r="E38" s="16"/>
    </row>
    <row r="39" spans="1:5" ht="18" customHeight="1">
      <c r="A39" s="114" t="s">
        <v>215</v>
      </c>
      <c r="B39" s="49" t="s">
        <v>216</v>
      </c>
      <c r="C39" s="106">
        <v>41000</v>
      </c>
      <c r="D39" s="206">
        <v>41000</v>
      </c>
      <c r="E39" s="16"/>
    </row>
    <row r="40" spans="1:5" ht="18" customHeight="1">
      <c r="A40" s="114" t="s">
        <v>46</v>
      </c>
      <c r="B40" s="193" t="s">
        <v>44</v>
      </c>
      <c r="C40" s="106">
        <v>145080</v>
      </c>
      <c r="D40" s="206">
        <v>0</v>
      </c>
      <c r="E40" s="16"/>
    </row>
    <row r="41" spans="1:5">
      <c r="A41" s="112" t="s">
        <v>38</v>
      </c>
      <c r="B41" s="113" t="s">
        <v>43</v>
      </c>
      <c r="C41" s="103">
        <f>C42</f>
        <v>72320.75</v>
      </c>
      <c r="D41" s="227">
        <f>D42</f>
        <v>0</v>
      </c>
      <c r="E41" s="16"/>
    </row>
    <row r="42" spans="1:5" ht="17.25" customHeight="1">
      <c r="A42" s="114" t="s">
        <v>39</v>
      </c>
      <c r="B42" s="226" t="s">
        <v>37</v>
      </c>
      <c r="C42" s="106">
        <v>72320.75</v>
      </c>
      <c r="D42" s="206">
        <v>0</v>
      </c>
      <c r="E42" s="16"/>
    </row>
    <row r="43" spans="1:5" ht="17.25" customHeight="1">
      <c r="A43" s="368" t="s">
        <v>56</v>
      </c>
      <c r="B43" s="369"/>
      <c r="C43" s="117">
        <f>C14+C22+C27+C29+C32+C34+C41+C38+C20</f>
        <v>27681521.920000002</v>
      </c>
      <c r="D43" s="117">
        <f>D14+D22+D27+D29+D32+D34+D41+D38+D20</f>
        <v>19702796</v>
      </c>
      <c r="E43" s="119"/>
    </row>
    <row r="44" spans="1:5" ht="18.75" customHeight="1">
      <c r="A44" s="371" t="s">
        <v>167</v>
      </c>
      <c r="B44" s="372"/>
      <c r="C44" s="230">
        <v>378524.08</v>
      </c>
      <c r="D44" s="230">
        <v>437250</v>
      </c>
    </row>
    <row r="45" spans="1:5" ht="19.5" customHeight="1">
      <c r="A45" s="373" t="s">
        <v>166</v>
      </c>
      <c r="B45" s="374"/>
      <c r="C45" s="230">
        <f>C43+C44</f>
        <v>28060046</v>
      </c>
      <c r="D45" s="230">
        <f>D43+D44</f>
        <v>20140046</v>
      </c>
    </row>
  </sheetData>
  <mergeCells count="14">
    <mergeCell ref="A44:B44"/>
    <mergeCell ref="A45:B45"/>
    <mergeCell ref="A9:C9"/>
    <mergeCell ref="A10:C10"/>
    <mergeCell ref="C12:C13"/>
    <mergeCell ref="D12:D13"/>
    <mergeCell ref="E12:E13"/>
    <mergeCell ref="A43:B43"/>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2"/>
    </sheetView>
  </sheetViews>
  <sheetFormatPr defaultRowHeight="16.5"/>
  <cols>
    <col min="1" max="1" width="10.42578125" style="2" customWidth="1"/>
    <col min="2" max="2" width="54.85546875" style="2" customWidth="1"/>
    <col min="3" max="3" width="21.7109375" style="2" customWidth="1"/>
    <col min="4" max="4" width="1.140625" style="2" hidden="1" customWidth="1"/>
    <col min="5" max="5" width="2.28515625" style="2" customWidth="1"/>
    <col min="6" max="16384" width="9.140625" style="2"/>
  </cols>
  <sheetData>
    <row r="1" spans="1:8">
      <c r="A1" s="325" t="s">
        <v>182</v>
      </c>
      <c r="B1" s="357" t="s">
        <v>16</v>
      </c>
      <c r="C1" s="357"/>
      <c r="D1" s="357"/>
      <c r="E1" s="357"/>
      <c r="F1" s="357"/>
      <c r="G1" s="357"/>
      <c r="H1" s="370"/>
    </row>
    <row r="2" spans="1:8">
      <c r="B2" s="357" t="s">
        <v>13</v>
      </c>
      <c r="C2" s="370"/>
      <c r="D2" s="370"/>
      <c r="E2" s="370"/>
      <c r="F2" s="357"/>
      <c r="G2" s="357"/>
      <c r="H2" s="370"/>
    </row>
    <row r="3" spans="1:8">
      <c r="B3" s="357" t="s">
        <v>18</v>
      </c>
      <c r="C3" s="370"/>
      <c r="D3" s="370"/>
      <c r="E3" s="370"/>
      <c r="F3" s="357"/>
      <c r="G3" s="357"/>
      <c r="H3" s="370"/>
    </row>
    <row r="4" spans="1:8">
      <c r="B4" s="357" t="s">
        <v>165</v>
      </c>
      <c r="C4" s="370"/>
      <c r="D4" s="370"/>
      <c r="E4" s="370"/>
      <c r="F4" s="357"/>
      <c r="G4" s="357"/>
      <c r="H4" s="370"/>
    </row>
    <row r="5" spans="1:8">
      <c r="B5" s="357" t="s">
        <v>202</v>
      </c>
      <c r="C5" s="370"/>
      <c r="D5" s="370"/>
      <c r="E5" s="370"/>
      <c r="F5" s="357"/>
      <c r="G5" s="357"/>
      <c r="H5" s="370"/>
    </row>
    <row r="7" spans="1:8" ht="30.75" customHeight="1">
      <c r="A7" s="375" t="s">
        <v>364</v>
      </c>
      <c r="B7" s="375"/>
      <c r="C7" s="375"/>
      <c r="D7" s="375"/>
      <c r="E7" s="375"/>
    </row>
    <row r="9" spans="1:8" ht="36" customHeight="1">
      <c r="A9" s="37" t="s">
        <v>153</v>
      </c>
      <c r="B9" s="7" t="s">
        <v>152</v>
      </c>
      <c r="C9" s="7" t="s">
        <v>185</v>
      </c>
    </row>
    <row r="10" spans="1:8" ht="27" customHeight="1">
      <c r="A10" s="37">
        <v>850</v>
      </c>
      <c r="B10" s="37" t="s">
        <v>151</v>
      </c>
      <c r="C10" s="129">
        <f>'по разд 17'!C43</f>
        <v>37171566.5</v>
      </c>
    </row>
    <row r="11" spans="1:8" ht="21.75" customHeight="1">
      <c r="A11" s="376" t="s">
        <v>56</v>
      </c>
      <c r="B11" s="376"/>
      <c r="C11" s="130">
        <f>C10</f>
        <v>37171566.5</v>
      </c>
    </row>
  </sheetData>
  <mergeCells count="12">
    <mergeCell ref="A7:E7"/>
    <mergeCell ref="A11:B11"/>
    <mergeCell ref="B2:E2"/>
    <mergeCell ref="B3:E3"/>
    <mergeCell ref="B4:E4"/>
    <mergeCell ref="B5:E5"/>
    <mergeCell ref="B1:E1"/>
    <mergeCell ref="F5:H5"/>
    <mergeCell ref="F1:H1"/>
    <mergeCell ref="F2:H2"/>
    <mergeCell ref="F3:H3"/>
    <mergeCell ref="F4:H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3"/>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326" t="s">
        <v>182</v>
      </c>
      <c r="B1" s="352" t="s">
        <v>173</v>
      </c>
      <c r="C1" s="362"/>
      <c r="D1" s="362"/>
      <c r="E1" s="145"/>
      <c r="F1" s="352"/>
      <c r="G1" s="352"/>
      <c r="H1" s="362"/>
    </row>
    <row r="2" spans="1:8" ht="15">
      <c r="B2" s="352" t="s">
        <v>13</v>
      </c>
      <c r="C2" s="362"/>
      <c r="D2" s="362"/>
      <c r="E2" s="362"/>
      <c r="F2" s="352"/>
      <c r="G2" s="352"/>
      <c r="H2" s="362"/>
    </row>
    <row r="3" spans="1:8" ht="15">
      <c r="B3" s="352" t="s">
        <v>18</v>
      </c>
      <c r="C3" s="362"/>
      <c r="D3" s="362"/>
      <c r="E3" s="362"/>
      <c r="F3" s="352"/>
      <c r="G3" s="352"/>
      <c r="H3" s="362"/>
    </row>
    <row r="4" spans="1:8" ht="15">
      <c r="B4" s="352" t="s">
        <v>165</v>
      </c>
      <c r="C4" s="362"/>
      <c r="D4" s="362"/>
      <c r="E4" s="362"/>
      <c r="F4" s="352"/>
      <c r="G4" s="352"/>
      <c r="H4" s="362"/>
    </row>
    <row r="5" spans="1:8">
      <c r="B5" s="361" t="s">
        <v>203</v>
      </c>
      <c r="C5" s="362"/>
      <c r="D5" s="362"/>
      <c r="E5" s="362"/>
      <c r="F5" s="361"/>
      <c r="G5" s="361"/>
      <c r="H5" s="362"/>
    </row>
    <row r="7" spans="1:8" ht="33" customHeight="1">
      <c r="A7" s="377" t="s">
        <v>371</v>
      </c>
      <c r="B7" s="377"/>
      <c r="C7" s="377"/>
      <c r="D7" s="377"/>
      <c r="E7" s="377"/>
    </row>
    <row r="9" spans="1:8" ht="36" customHeight="1">
      <c r="A9" s="148" t="s">
        <v>153</v>
      </c>
      <c r="B9" s="149" t="s">
        <v>152</v>
      </c>
      <c r="C9" s="149" t="s">
        <v>319</v>
      </c>
      <c r="D9" s="149" t="s">
        <v>372</v>
      </c>
    </row>
    <row r="10" spans="1:8" ht="27" customHeight="1">
      <c r="A10" s="148">
        <v>850</v>
      </c>
      <c r="B10" s="147" t="s">
        <v>151</v>
      </c>
      <c r="C10" s="310">
        <f>'по разд 18-19'!C45</f>
        <v>28060046</v>
      </c>
      <c r="D10" s="310">
        <f>'по разд 18-19'!D45</f>
        <v>20140046</v>
      </c>
    </row>
    <row r="11" spans="1:8" ht="21.75" customHeight="1">
      <c r="A11" s="378" t="s">
        <v>56</v>
      </c>
      <c r="B11" s="378"/>
      <c r="C11" s="311">
        <f>C10</f>
        <v>28060046</v>
      </c>
      <c r="D11" s="311">
        <f>D10</f>
        <v>20140046</v>
      </c>
    </row>
  </sheetData>
  <mergeCells count="12">
    <mergeCell ref="F5:H5"/>
    <mergeCell ref="A7:E7"/>
    <mergeCell ref="A11:B11"/>
    <mergeCell ref="B1:D1"/>
    <mergeCell ref="F1:H1"/>
    <mergeCell ref="B2:E2"/>
    <mergeCell ref="F2:H2"/>
    <mergeCell ref="B3:E3"/>
    <mergeCell ref="F3:H3"/>
    <mergeCell ref="B4:E4"/>
    <mergeCell ref="F4:H4"/>
    <mergeCell ref="B5:E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3"/>
  <sheetViews>
    <sheetView zoomScale="82" zoomScaleNormal="82" workbookViewId="0">
      <pane ySplit="11" topLeftCell="A132" activePane="bottomLeft" state="frozen"/>
      <selection pane="bottomLeft" sqref="A1:D141"/>
    </sheetView>
  </sheetViews>
  <sheetFormatPr defaultRowHeight="16.5"/>
  <cols>
    <col min="1" max="1" width="66.7109375" style="2" customWidth="1"/>
    <col min="2" max="2" width="13.28515625" style="2" customWidth="1"/>
    <col min="3" max="3" width="9.140625" style="2" customWidth="1"/>
    <col min="4" max="4" width="11.7109375" style="203" customWidth="1"/>
    <col min="5" max="5" width="10.42578125" style="52" customWidth="1"/>
    <col min="6" max="6" width="10" style="52" customWidth="1"/>
    <col min="7" max="7" width="7.28515625" style="52" customWidth="1"/>
    <col min="8" max="8" width="4.85546875" style="52" customWidth="1"/>
    <col min="9" max="9" width="3.42578125" style="52" customWidth="1"/>
    <col min="10" max="10" width="4.140625" style="2" customWidth="1"/>
    <col min="11" max="11" width="3.42578125" style="2" customWidth="1"/>
    <col min="12" max="16384" width="9.140625" style="2"/>
  </cols>
  <sheetData>
    <row r="1" spans="1:9">
      <c r="C1" s="357" t="s">
        <v>174</v>
      </c>
      <c r="D1" s="357"/>
    </row>
    <row r="2" spans="1:9">
      <c r="A2" s="357" t="s">
        <v>13</v>
      </c>
      <c r="B2" s="357"/>
      <c r="C2" s="357"/>
      <c r="D2" s="357"/>
      <c r="E2" s="53"/>
    </row>
    <row r="3" spans="1:9">
      <c r="A3" s="357" t="s">
        <v>18</v>
      </c>
      <c r="B3" s="357"/>
      <c r="C3" s="357"/>
      <c r="D3" s="357"/>
    </row>
    <row r="4" spans="1:9">
      <c r="A4" s="357" t="s">
        <v>165</v>
      </c>
      <c r="B4" s="357"/>
      <c r="C4" s="357"/>
      <c r="D4" s="357"/>
    </row>
    <row r="5" spans="1:9">
      <c r="A5" s="357"/>
      <c r="B5" s="357"/>
      <c r="C5" s="357" t="s">
        <v>204</v>
      </c>
      <c r="D5" s="357"/>
    </row>
    <row r="6" spans="1:9">
      <c r="A6" s="325"/>
    </row>
    <row r="7" spans="1:9">
      <c r="A7" s="375" t="s">
        <v>365</v>
      </c>
      <c r="B7" s="375"/>
      <c r="C7" s="375"/>
      <c r="D7" s="375"/>
      <c r="E7" s="54"/>
      <c r="F7" s="54"/>
    </row>
    <row r="8" spans="1:9" ht="45" customHeight="1">
      <c r="A8" s="380"/>
      <c r="B8" s="380"/>
      <c r="C8" s="380"/>
      <c r="D8" s="380"/>
      <c r="E8" s="55"/>
      <c r="F8" s="55"/>
    </row>
    <row r="9" spans="1:9">
      <c r="A9" s="381"/>
      <c r="B9" s="381"/>
      <c r="C9" s="381"/>
      <c r="D9" s="381"/>
      <c r="E9" s="55"/>
      <c r="F9" s="55"/>
    </row>
    <row r="10" spans="1:9" ht="12.75" customHeight="1">
      <c r="A10" s="382" t="s">
        <v>2</v>
      </c>
      <c r="B10" s="384" t="s">
        <v>57</v>
      </c>
      <c r="C10" s="384" t="s">
        <v>58</v>
      </c>
      <c r="D10" s="386" t="s">
        <v>186</v>
      </c>
      <c r="E10" s="379"/>
      <c r="F10" s="379"/>
    </row>
    <row r="11" spans="1:9" ht="50.25" customHeight="1">
      <c r="A11" s="383"/>
      <c r="B11" s="385"/>
      <c r="C11" s="385"/>
      <c r="D11" s="386"/>
      <c r="E11" s="379"/>
      <c r="F11" s="379"/>
      <c r="G11" s="56"/>
      <c r="H11" s="56"/>
      <c r="I11" s="56"/>
    </row>
    <row r="12" spans="1:9" ht="37.5" customHeight="1">
      <c r="A12" s="243" t="s">
        <v>59</v>
      </c>
      <c r="B12" s="38" t="s">
        <v>218</v>
      </c>
      <c r="C12" s="43"/>
      <c r="D12" s="71">
        <f>D13+D17+D21</f>
        <v>815656.37</v>
      </c>
      <c r="E12" s="57"/>
      <c r="F12" s="57"/>
    </row>
    <row r="13" spans="1:9" ht="54" customHeight="1">
      <c r="A13" s="22" t="s">
        <v>60</v>
      </c>
      <c r="B13" s="39" t="s">
        <v>219</v>
      </c>
      <c r="C13" s="58"/>
      <c r="D13" s="59">
        <f>D15</f>
        <v>505855.18</v>
      </c>
      <c r="E13" s="60"/>
      <c r="F13" s="60"/>
    </row>
    <row r="14" spans="1:9" ht="54" customHeight="1">
      <c r="A14" s="23" t="s">
        <v>327</v>
      </c>
      <c r="B14" s="41" t="s">
        <v>231</v>
      </c>
      <c r="C14" s="58"/>
      <c r="D14" s="59">
        <f>D15</f>
        <v>505855.18</v>
      </c>
      <c r="E14" s="60"/>
      <c r="F14" s="60"/>
    </row>
    <row r="15" spans="1:9" ht="53.25" customHeight="1">
      <c r="A15" s="244" t="s">
        <v>61</v>
      </c>
      <c r="B15" s="41" t="s">
        <v>220</v>
      </c>
      <c r="C15" s="61"/>
      <c r="D15" s="59">
        <f>D16</f>
        <v>505855.18</v>
      </c>
      <c r="E15" s="62"/>
      <c r="F15" s="62"/>
    </row>
    <row r="16" spans="1:9" ht="22.5" customHeight="1">
      <c r="A16" s="245" t="s">
        <v>76</v>
      </c>
      <c r="B16" s="63"/>
      <c r="C16" s="64">
        <v>500</v>
      </c>
      <c r="D16" s="59">
        <v>505855.18</v>
      </c>
      <c r="E16" s="62"/>
      <c r="F16" s="62"/>
    </row>
    <row r="17" spans="1:6" ht="36" customHeight="1">
      <c r="A17" s="22" t="s">
        <v>62</v>
      </c>
      <c r="B17" s="39" t="s">
        <v>221</v>
      </c>
      <c r="C17" s="65"/>
      <c r="D17" s="66">
        <f>D19</f>
        <v>257296.48</v>
      </c>
      <c r="E17" s="67"/>
      <c r="F17" s="67"/>
    </row>
    <row r="18" spans="1:6" ht="36" customHeight="1">
      <c r="A18" s="23" t="s">
        <v>328</v>
      </c>
      <c r="B18" s="41" t="s">
        <v>232</v>
      </c>
      <c r="C18" s="65"/>
      <c r="D18" s="66">
        <f>D19</f>
        <v>257296.48</v>
      </c>
      <c r="E18" s="67"/>
      <c r="F18" s="67"/>
    </row>
    <row r="19" spans="1:6" ht="78" customHeight="1">
      <c r="A19" s="244" t="s">
        <v>63</v>
      </c>
      <c r="B19" s="42" t="s">
        <v>222</v>
      </c>
      <c r="C19" s="58"/>
      <c r="D19" s="59">
        <f>D20</f>
        <v>257296.48</v>
      </c>
      <c r="E19" s="60"/>
      <c r="F19" s="60"/>
    </row>
    <row r="20" spans="1:6" ht="21" customHeight="1">
      <c r="A20" s="245" t="s">
        <v>76</v>
      </c>
      <c r="B20" s="63"/>
      <c r="C20" s="64">
        <v>500</v>
      </c>
      <c r="D20" s="59">
        <v>257296.48</v>
      </c>
      <c r="E20" s="60"/>
      <c r="F20" s="60"/>
    </row>
    <row r="21" spans="1:6" ht="21.75" customHeight="1">
      <c r="A21" s="22" t="s">
        <v>64</v>
      </c>
      <c r="B21" s="39" t="s">
        <v>223</v>
      </c>
      <c r="C21" s="65"/>
      <c r="D21" s="66">
        <f>D23</f>
        <v>52504.71</v>
      </c>
      <c r="E21" s="62"/>
      <c r="F21" s="62"/>
    </row>
    <row r="22" spans="1:6" ht="74.25" customHeight="1">
      <c r="A22" s="23" t="s">
        <v>329</v>
      </c>
      <c r="B22" s="41" t="s">
        <v>233</v>
      </c>
      <c r="C22" s="65"/>
      <c r="D22" s="66">
        <f>D23</f>
        <v>52504.71</v>
      </c>
      <c r="E22" s="62"/>
      <c r="F22" s="62"/>
    </row>
    <row r="23" spans="1:6" ht="52.5" customHeight="1">
      <c r="A23" s="244" t="s">
        <v>65</v>
      </c>
      <c r="B23" s="42" t="s">
        <v>224</v>
      </c>
      <c r="C23" s="68"/>
      <c r="D23" s="66">
        <f>D24</f>
        <v>52504.71</v>
      </c>
      <c r="E23" s="67"/>
      <c r="F23" s="67"/>
    </row>
    <row r="24" spans="1:6" ht="25.5" customHeight="1">
      <c r="A24" s="245" t="s">
        <v>76</v>
      </c>
      <c r="B24" s="63"/>
      <c r="C24" s="64">
        <v>500</v>
      </c>
      <c r="D24" s="66">
        <v>52504.71</v>
      </c>
      <c r="E24" s="67"/>
      <c r="F24" s="67"/>
    </row>
    <row r="25" spans="1:6" ht="45.75" customHeight="1">
      <c r="A25" s="243" t="s">
        <v>66</v>
      </c>
      <c r="B25" s="38" t="s">
        <v>225</v>
      </c>
      <c r="C25" s="68"/>
      <c r="D25" s="66">
        <f>D26</f>
        <v>72320.75</v>
      </c>
      <c r="E25" s="67"/>
      <c r="F25" s="67"/>
    </row>
    <row r="26" spans="1:6" ht="33.75" customHeight="1">
      <c r="A26" s="22" t="s">
        <v>67</v>
      </c>
      <c r="B26" s="39" t="s">
        <v>226</v>
      </c>
      <c r="C26" s="65"/>
      <c r="D26" s="66">
        <f>D28</f>
        <v>72320.75</v>
      </c>
      <c r="E26" s="67"/>
      <c r="F26" s="67"/>
    </row>
    <row r="27" spans="1:6" ht="26.25" customHeight="1">
      <c r="A27" s="23" t="s">
        <v>330</v>
      </c>
      <c r="B27" s="41" t="s">
        <v>234</v>
      </c>
      <c r="C27" s="65"/>
      <c r="D27" s="66">
        <f>D28</f>
        <v>72320.75</v>
      </c>
      <c r="E27" s="67"/>
      <c r="F27" s="67"/>
    </row>
    <row r="28" spans="1:6" ht="60.75" customHeight="1">
      <c r="A28" s="244" t="s">
        <v>68</v>
      </c>
      <c r="B28" s="42" t="s">
        <v>227</v>
      </c>
      <c r="C28" s="68"/>
      <c r="D28" s="66">
        <f>D29</f>
        <v>72320.75</v>
      </c>
      <c r="E28" s="67"/>
      <c r="F28" s="67"/>
    </row>
    <row r="29" spans="1:6" ht="25.5" customHeight="1">
      <c r="A29" s="245" t="s">
        <v>76</v>
      </c>
      <c r="B29" s="63"/>
      <c r="C29" s="64">
        <v>500</v>
      </c>
      <c r="D29" s="66">
        <v>72320.75</v>
      </c>
      <c r="E29" s="67"/>
      <c r="F29" s="67"/>
    </row>
    <row r="30" spans="1:6" ht="48.75" customHeight="1">
      <c r="A30" s="243" t="s">
        <v>69</v>
      </c>
      <c r="B30" s="38" t="s">
        <v>228</v>
      </c>
      <c r="C30" s="68"/>
      <c r="D30" s="59">
        <f>D31</f>
        <v>450000</v>
      </c>
      <c r="E30" s="67"/>
      <c r="F30" s="67"/>
    </row>
    <row r="31" spans="1:6" ht="54" customHeight="1">
      <c r="A31" s="247" t="s">
        <v>71</v>
      </c>
      <c r="B31" s="43" t="s">
        <v>230</v>
      </c>
      <c r="C31" s="43"/>
      <c r="D31" s="71">
        <f>D32</f>
        <v>450000</v>
      </c>
      <c r="E31" s="72"/>
      <c r="F31" s="72"/>
    </row>
    <row r="32" spans="1:6" ht="42" customHeight="1">
      <c r="A32" s="248" t="s">
        <v>235</v>
      </c>
      <c r="B32" s="42" t="s">
        <v>236</v>
      </c>
      <c r="C32" s="43"/>
      <c r="D32" s="71">
        <f>D33+D35</f>
        <v>450000</v>
      </c>
      <c r="E32" s="72"/>
      <c r="F32" s="72"/>
    </row>
    <row r="33" spans="1:6" ht="39.75" customHeight="1">
      <c r="A33" s="23" t="s">
        <v>315</v>
      </c>
      <c r="B33" s="41" t="s">
        <v>229</v>
      </c>
      <c r="C33" s="69"/>
      <c r="D33" s="70">
        <f>D34</f>
        <v>450000</v>
      </c>
      <c r="E33" s="62"/>
      <c r="F33" s="62"/>
    </row>
    <row r="34" spans="1:6" ht="25.5" customHeight="1">
      <c r="A34" s="249" t="s">
        <v>78</v>
      </c>
      <c r="B34" s="47"/>
      <c r="C34" s="64">
        <v>200</v>
      </c>
      <c r="D34" s="74">
        <v>450000</v>
      </c>
      <c r="E34" s="62"/>
      <c r="F34" s="62"/>
    </row>
    <row r="35" spans="1:6" ht="25.5" customHeight="1">
      <c r="A35" s="244" t="s">
        <v>422</v>
      </c>
      <c r="B35" s="47" t="s">
        <v>423</v>
      </c>
      <c r="C35" s="64"/>
      <c r="D35" s="74">
        <f>D36</f>
        <v>0</v>
      </c>
      <c r="E35" s="62"/>
      <c r="F35" s="62"/>
    </row>
    <row r="36" spans="1:6" ht="25.5" customHeight="1">
      <c r="A36" s="249" t="s">
        <v>77</v>
      </c>
      <c r="B36" s="47"/>
      <c r="C36" s="64">
        <v>200</v>
      </c>
      <c r="D36" s="74">
        <v>0</v>
      </c>
      <c r="E36" s="62"/>
      <c r="F36" s="62"/>
    </row>
    <row r="37" spans="1:6" ht="38.25" customHeight="1">
      <c r="A37" s="250" t="s">
        <v>107</v>
      </c>
      <c r="B37" s="44" t="s">
        <v>237</v>
      </c>
      <c r="C37" s="68"/>
      <c r="D37" s="59">
        <f>D38</f>
        <v>306000</v>
      </c>
      <c r="E37" s="67"/>
      <c r="F37" s="67"/>
    </row>
    <row r="38" spans="1:6" ht="49.5" customHeight="1">
      <c r="A38" s="251" t="s">
        <v>72</v>
      </c>
      <c r="B38" s="45" t="s">
        <v>238</v>
      </c>
      <c r="C38" s="68"/>
      <c r="D38" s="66">
        <f>D39+D42</f>
        <v>306000</v>
      </c>
      <c r="E38" s="60"/>
      <c r="F38" s="60"/>
    </row>
    <row r="39" spans="1:6" ht="66" customHeight="1">
      <c r="A39" s="244" t="s">
        <v>239</v>
      </c>
      <c r="B39" s="222" t="s">
        <v>240</v>
      </c>
      <c r="C39" s="73"/>
      <c r="D39" s="75">
        <f>D40</f>
        <v>30000</v>
      </c>
      <c r="E39" s="62"/>
      <c r="F39" s="62"/>
    </row>
    <row r="40" spans="1:6" ht="37.5" customHeight="1">
      <c r="A40" s="244" t="s">
        <v>338</v>
      </c>
      <c r="B40" s="222" t="s">
        <v>243</v>
      </c>
      <c r="C40" s="73"/>
      <c r="D40" s="75">
        <f>D41</f>
        <v>30000</v>
      </c>
      <c r="E40" s="62"/>
      <c r="F40" s="62"/>
    </row>
    <row r="41" spans="1:6" ht="32.25" customHeight="1">
      <c r="A41" s="249" t="s">
        <v>77</v>
      </c>
      <c r="B41" s="222"/>
      <c r="C41" s="73">
        <v>200</v>
      </c>
      <c r="D41" s="75">
        <v>30000</v>
      </c>
      <c r="E41" s="62"/>
      <c r="F41" s="62"/>
    </row>
    <row r="42" spans="1:6" ht="39" customHeight="1">
      <c r="A42" s="244" t="s">
        <v>241</v>
      </c>
      <c r="B42" s="222" t="s">
        <v>242</v>
      </c>
      <c r="C42" s="73"/>
      <c r="D42" s="75">
        <f>D43</f>
        <v>276000</v>
      </c>
      <c r="E42" s="62"/>
      <c r="F42" s="62"/>
    </row>
    <row r="43" spans="1:6" ht="32.25" customHeight="1">
      <c r="A43" s="244" t="s">
        <v>338</v>
      </c>
      <c r="B43" s="222" t="s">
        <v>244</v>
      </c>
      <c r="C43" s="73"/>
      <c r="D43" s="75">
        <f>D44</f>
        <v>276000</v>
      </c>
      <c r="E43" s="62"/>
      <c r="F43" s="62"/>
    </row>
    <row r="44" spans="1:6" ht="32.25" customHeight="1">
      <c r="A44" s="249" t="s">
        <v>77</v>
      </c>
      <c r="B44" s="222"/>
      <c r="C44" s="73">
        <v>200</v>
      </c>
      <c r="D44" s="75">
        <v>276000</v>
      </c>
      <c r="E44" s="62"/>
      <c r="F44" s="62"/>
    </row>
    <row r="45" spans="1:6" ht="35.25" customHeight="1">
      <c r="A45" s="243" t="s">
        <v>73</v>
      </c>
      <c r="B45" s="38" t="s">
        <v>245</v>
      </c>
      <c r="C45" s="69"/>
      <c r="D45" s="70">
        <f>D46+D52+D56</f>
        <v>496615.25</v>
      </c>
      <c r="E45" s="62"/>
      <c r="F45" s="62"/>
    </row>
    <row r="46" spans="1:6" ht="49.5" customHeight="1">
      <c r="A46" s="246" t="s">
        <v>74</v>
      </c>
      <c r="B46" s="39" t="s">
        <v>246</v>
      </c>
      <c r="C46" s="65"/>
      <c r="D46" s="59">
        <f>D47</f>
        <v>257215.25</v>
      </c>
      <c r="E46" s="62"/>
      <c r="F46" s="62"/>
    </row>
    <row r="47" spans="1:6" ht="49.5" customHeight="1">
      <c r="A47" s="253" t="s">
        <v>324</v>
      </c>
      <c r="B47" s="41" t="s">
        <v>322</v>
      </c>
      <c r="C47" s="65"/>
      <c r="D47" s="59">
        <f>D50+D48</f>
        <v>257215.25</v>
      </c>
      <c r="E47" s="62"/>
      <c r="F47" s="62"/>
    </row>
    <row r="48" spans="1:6" ht="88.5" customHeight="1">
      <c r="A48" s="253" t="s">
        <v>442</v>
      </c>
      <c r="B48" s="41" t="s">
        <v>441</v>
      </c>
      <c r="C48" s="65"/>
      <c r="D48" s="59">
        <f>D49</f>
        <v>185215.25</v>
      </c>
      <c r="E48" s="62"/>
      <c r="F48" s="62"/>
    </row>
    <row r="49" spans="1:6" ht="49.5" customHeight="1">
      <c r="A49" s="255" t="s">
        <v>255</v>
      </c>
      <c r="B49" s="41"/>
      <c r="C49" s="68" t="s">
        <v>323</v>
      </c>
      <c r="D49" s="59">
        <v>185215.25</v>
      </c>
      <c r="E49" s="62"/>
      <c r="F49" s="62"/>
    </row>
    <row r="50" spans="1:6" ht="49.5" customHeight="1">
      <c r="A50" s="253" t="s">
        <v>325</v>
      </c>
      <c r="B50" s="41" t="s">
        <v>326</v>
      </c>
      <c r="C50" s="68" t="s">
        <v>182</v>
      </c>
      <c r="D50" s="59">
        <f>D51</f>
        <v>72000</v>
      </c>
      <c r="E50" s="62"/>
      <c r="F50" s="62"/>
    </row>
    <row r="51" spans="1:6" ht="49.5" customHeight="1">
      <c r="A51" s="255" t="s">
        <v>255</v>
      </c>
      <c r="B51" s="41"/>
      <c r="C51" s="68" t="s">
        <v>323</v>
      </c>
      <c r="D51" s="59">
        <v>72000</v>
      </c>
      <c r="E51" s="62"/>
      <c r="F51" s="62"/>
    </row>
    <row r="52" spans="1:6" ht="51.75" customHeight="1">
      <c r="A52" s="246" t="s">
        <v>75</v>
      </c>
      <c r="B52" s="39" t="s">
        <v>248</v>
      </c>
      <c r="C52" s="68"/>
      <c r="D52" s="66">
        <f>D53</f>
        <v>21600</v>
      </c>
      <c r="E52" s="62"/>
      <c r="F52" s="62"/>
    </row>
    <row r="53" spans="1:6" ht="68.25" customHeight="1">
      <c r="A53" s="253" t="s">
        <v>331</v>
      </c>
      <c r="B53" s="41" t="s">
        <v>254</v>
      </c>
      <c r="C53" s="68"/>
      <c r="D53" s="66">
        <f>D54</f>
        <v>21600</v>
      </c>
      <c r="E53" s="62"/>
      <c r="F53" s="62"/>
    </row>
    <row r="54" spans="1:6" ht="56.25" customHeight="1">
      <c r="A54" s="253" t="s">
        <v>250</v>
      </c>
      <c r="B54" s="41" t="s">
        <v>253</v>
      </c>
      <c r="C54" s="68"/>
      <c r="D54" s="66">
        <f>D55</f>
        <v>21600</v>
      </c>
      <c r="E54" s="62"/>
      <c r="F54" s="62"/>
    </row>
    <row r="55" spans="1:6" ht="22.5" customHeight="1">
      <c r="A55" s="254" t="s">
        <v>251</v>
      </c>
      <c r="B55" s="39"/>
      <c r="C55" s="68" t="s">
        <v>252</v>
      </c>
      <c r="D55" s="66">
        <v>21600</v>
      </c>
      <c r="E55" s="62"/>
      <c r="F55" s="62"/>
    </row>
    <row r="56" spans="1:6" ht="48.75" customHeight="1">
      <c r="A56" s="256" t="s">
        <v>258</v>
      </c>
      <c r="B56" s="235" t="s">
        <v>259</v>
      </c>
      <c r="C56" s="64"/>
      <c r="D56" s="70">
        <f>D57</f>
        <v>217800</v>
      </c>
      <c r="E56" s="60"/>
      <c r="F56" s="60"/>
    </row>
    <row r="57" spans="1:6" ht="56.25" customHeight="1">
      <c r="A57" s="257" t="s">
        <v>332</v>
      </c>
      <c r="B57" s="1" t="s">
        <v>260</v>
      </c>
      <c r="C57" s="64"/>
      <c r="D57" s="70">
        <f>D58</f>
        <v>217800</v>
      </c>
      <c r="E57" s="60"/>
      <c r="F57" s="60"/>
    </row>
    <row r="58" spans="1:6" ht="53.25" customHeight="1">
      <c r="A58" s="253" t="s">
        <v>261</v>
      </c>
      <c r="B58" s="212" t="s">
        <v>388</v>
      </c>
      <c r="C58" s="64"/>
      <c r="D58" s="70">
        <f>D59</f>
        <v>217800</v>
      </c>
      <c r="E58" s="60"/>
      <c r="F58" s="60"/>
    </row>
    <row r="59" spans="1:6" ht="23.25" customHeight="1">
      <c r="A59" s="245" t="s">
        <v>251</v>
      </c>
      <c r="B59" s="63"/>
      <c r="C59" s="64">
        <v>300</v>
      </c>
      <c r="D59" s="70">
        <v>217800</v>
      </c>
      <c r="E59" s="60"/>
      <c r="F59" s="60"/>
    </row>
    <row r="60" spans="1:6" ht="37.5" customHeight="1">
      <c r="A60" s="243" t="s">
        <v>80</v>
      </c>
      <c r="B60" s="38" t="s">
        <v>262</v>
      </c>
      <c r="C60" s="77"/>
      <c r="D60" s="70">
        <f>D61</f>
        <v>18998476.059999999</v>
      </c>
      <c r="E60" s="60"/>
      <c r="F60" s="60"/>
    </row>
    <row r="61" spans="1:6" ht="36.75" customHeight="1">
      <c r="A61" s="22" t="s">
        <v>81</v>
      </c>
      <c r="B61" s="39" t="s">
        <v>263</v>
      </c>
      <c r="C61" s="77"/>
      <c r="D61" s="70">
        <f>D62+D67+D72</f>
        <v>18998476.059999999</v>
      </c>
      <c r="E61" s="60"/>
      <c r="F61" s="60"/>
    </row>
    <row r="62" spans="1:6" ht="54.75" customHeight="1">
      <c r="A62" s="23" t="s">
        <v>264</v>
      </c>
      <c r="B62" s="41" t="s">
        <v>266</v>
      </c>
      <c r="C62" s="77"/>
      <c r="D62" s="70">
        <f>D63+D65</f>
        <v>6582584.0599999996</v>
      </c>
      <c r="E62" s="60"/>
      <c r="F62" s="60"/>
    </row>
    <row r="63" spans="1:6" ht="54.75" customHeight="1">
      <c r="A63" s="23" t="s">
        <v>265</v>
      </c>
      <c r="B63" s="41" t="s">
        <v>267</v>
      </c>
      <c r="C63" s="77"/>
      <c r="D63" s="70">
        <f>D64</f>
        <v>2143930</v>
      </c>
      <c r="E63" s="60"/>
      <c r="F63" s="60"/>
    </row>
    <row r="64" spans="1:6" ht="30" customHeight="1">
      <c r="A64" s="258" t="s">
        <v>77</v>
      </c>
      <c r="B64" s="236"/>
      <c r="C64" s="237" t="s">
        <v>205</v>
      </c>
      <c r="D64" s="74">
        <v>2143930</v>
      </c>
      <c r="E64" s="60"/>
      <c r="F64" s="60"/>
    </row>
    <row r="65" spans="1:6" ht="38.25" customHeight="1">
      <c r="A65" s="23" t="s">
        <v>270</v>
      </c>
      <c r="B65" s="41" t="s">
        <v>273</v>
      </c>
      <c r="C65" s="237"/>
      <c r="D65" s="70">
        <f>D66</f>
        <v>4438654.0599999996</v>
      </c>
      <c r="E65" s="60"/>
      <c r="F65" s="60"/>
    </row>
    <row r="66" spans="1:6" ht="30" customHeight="1">
      <c r="A66" s="258" t="s">
        <v>77</v>
      </c>
      <c r="B66" s="236"/>
      <c r="C66" s="237" t="s">
        <v>205</v>
      </c>
      <c r="D66" s="74">
        <v>4438654.0599999996</v>
      </c>
      <c r="E66" s="60"/>
      <c r="F66" s="60"/>
    </row>
    <row r="67" spans="1:6" ht="48" customHeight="1">
      <c r="A67" s="23" t="s">
        <v>268</v>
      </c>
      <c r="B67" s="41" t="s">
        <v>269</v>
      </c>
      <c r="C67" s="237"/>
      <c r="D67" s="70">
        <f>D68+D70</f>
        <v>12415892</v>
      </c>
      <c r="E67" s="60"/>
      <c r="F67" s="60"/>
    </row>
    <row r="68" spans="1:6" ht="42" customHeight="1">
      <c r="A68" s="23" t="s">
        <v>82</v>
      </c>
      <c r="B68" s="42" t="s">
        <v>271</v>
      </c>
      <c r="C68" s="77"/>
      <c r="D68" s="70">
        <f>D69</f>
        <v>11855892</v>
      </c>
      <c r="E68" s="60"/>
      <c r="F68" s="60"/>
    </row>
    <row r="69" spans="1:6" ht="33.75" customHeight="1">
      <c r="A69" s="249" t="s">
        <v>77</v>
      </c>
      <c r="B69" s="63"/>
      <c r="C69" s="64">
        <v>200</v>
      </c>
      <c r="D69" s="70">
        <v>11855892</v>
      </c>
      <c r="E69" s="60"/>
      <c r="F69" s="60"/>
    </row>
    <row r="70" spans="1:6" ht="33" customHeight="1">
      <c r="A70" s="23" t="s">
        <v>336</v>
      </c>
      <c r="B70" s="41" t="s">
        <v>272</v>
      </c>
      <c r="C70" s="77"/>
      <c r="D70" s="70">
        <f>D71</f>
        <v>560000</v>
      </c>
      <c r="E70" s="60"/>
      <c r="F70" s="60"/>
    </row>
    <row r="71" spans="1:6" ht="33" customHeight="1">
      <c r="A71" s="249" t="s">
        <v>77</v>
      </c>
      <c r="B71" s="63"/>
      <c r="C71" s="64">
        <v>200</v>
      </c>
      <c r="D71" s="70">
        <v>560000</v>
      </c>
      <c r="E71" s="60"/>
      <c r="F71" s="60"/>
    </row>
    <row r="72" spans="1:6" ht="101.25" customHeight="1">
      <c r="A72" s="244" t="s">
        <v>419</v>
      </c>
      <c r="B72" s="340" t="s">
        <v>420</v>
      </c>
      <c r="C72" s="64"/>
      <c r="D72" s="70">
        <f>D73</f>
        <v>0</v>
      </c>
      <c r="E72" s="60"/>
      <c r="F72" s="60"/>
    </row>
    <row r="73" spans="1:6" ht="33" customHeight="1">
      <c r="A73" s="249" t="s">
        <v>255</v>
      </c>
      <c r="B73" s="63"/>
      <c r="C73" s="64">
        <v>400</v>
      </c>
      <c r="D73" s="70">
        <v>0</v>
      </c>
      <c r="E73" s="60"/>
      <c r="F73" s="60"/>
    </row>
    <row r="74" spans="1:6" ht="65.25" customHeight="1">
      <c r="A74" s="250" t="s">
        <v>83</v>
      </c>
      <c r="B74" s="44" t="s">
        <v>274</v>
      </c>
      <c r="C74" s="77"/>
      <c r="D74" s="70">
        <f>D75</f>
        <v>100000</v>
      </c>
      <c r="E74" s="60"/>
      <c r="F74" s="60"/>
    </row>
    <row r="75" spans="1:6" ht="67.5" customHeight="1">
      <c r="A75" s="251" t="s">
        <v>84</v>
      </c>
      <c r="B75" s="45" t="s">
        <v>275</v>
      </c>
      <c r="C75" s="77"/>
      <c r="D75" s="70">
        <f>D77+D80</f>
        <v>100000</v>
      </c>
      <c r="E75" s="60"/>
      <c r="F75" s="60"/>
    </row>
    <row r="76" spans="1:6" ht="39.75" customHeight="1">
      <c r="A76" s="252" t="s">
        <v>333</v>
      </c>
      <c r="B76" s="46" t="s">
        <v>276</v>
      </c>
      <c r="C76" s="77"/>
      <c r="D76" s="70">
        <f>D77</f>
        <v>90000</v>
      </c>
      <c r="E76" s="60"/>
      <c r="F76" s="60"/>
    </row>
    <row r="77" spans="1:6" ht="32.25" customHeight="1">
      <c r="A77" s="23" t="s">
        <v>85</v>
      </c>
      <c r="B77" s="41" t="s">
        <v>277</v>
      </c>
      <c r="C77" s="77"/>
      <c r="D77" s="70">
        <f>D78</f>
        <v>90000</v>
      </c>
      <c r="E77" s="60"/>
      <c r="F77" s="60"/>
    </row>
    <row r="78" spans="1:6" ht="32.25" customHeight="1">
      <c r="A78" s="249" t="s">
        <v>77</v>
      </c>
      <c r="B78" s="63"/>
      <c r="C78" s="73">
        <v>200</v>
      </c>
      <c r="D78" s="74">
        <v>90000</v>
      </c>
      <c r="E78" s="60"/>
      <c r="F78" s="60"/>
    </row>
    <row r="79" spans="1:6" ht="32.25" customHeight="1">
      <c r="A79" s="244" t="s">
        <v>334</v>
      </c>
      <c r="B79" s="222" t="s">
        <v>278</v>
      </c>
      <c r="C79" s="73"/>
      <c r="D79" s="74">
        <f>D80</f>
        <v>10000</v>
      </c>
      <c r="E79" s="60"/>
      <c r="F79" s="60"/>
    </row>
    <row r="80" spans="1:6" ht="33" customHeight="1">
      <c r="A80" s="23" t="s">
        <v>86</v>
      </c>
      <c r="B80" s="41" t="s">
        <v>279</v>
      </c>
      <c r="C80" s="77"/>
      <c r="D80" s="70">
        <f>D81</f>
        <v>10000</v>
      </c>
      <c r="E80" s="60"/>
      <c r="F80" s="60"/>
    </row>
    <row r="81" spans="1:6" ht="33" customHeight="1">
      <c r="A81" s="249" t="s">
        <v>77</v>
      </c>
      <c r="B81" s="63"/>
      <c r="C81" s="73">
        <v>200</v>
      </c>
      <c r="D81" s="74">
        <v>10000</v>
      </c>
      <c r="E81" s="60"/>
      <c r="F81" s="60"/>
    </row>
    <row r="82" spans="1:6" ht="33" customHeight="1">
      <c r="A82" s="250" t="s">
        <v>87</v>
      </c>
      <c r="B82" s="44" t="s">
        <v>280</v>
      </c>
      <c r="C82" s="77"/>
      <c r="D82" s="70">
        <f>D83</f>
        <v>9619363.9699999988</v>
      </c>
      <c r="E82" s="60"/>
      <c r="F82" s="60"/>
    </row>
    <row r="83" spans="1:6" ht="42.75" customHeight="1">
      <c r="A83" s="247" t="s">
        <v>88</v>
      </c>
      <c r="B83" s="43" t="s">
        <v>281</v>
      </c>
      <c r="C83" s="77"/>
      <c r="D83" s="70">
        <f>D84+D87+D94+D97+D100</f>
        <v>9619363.9699999988</v>
      </c>
      <c r="E83" s="60"/>
      <c r="F83" s="60"/>
    </row>
    <row r="84" spans="1:6" ht="41.25" customHeight="1">
      <c r="A84" s="248" t="s">
        <v>282</v>
      </c>
      <c r="B84" s="42" t="s">
        <v>283</v>
      </c>
      <c r="C84" s="77"/>
      <c r="D84" s="70">
        <f>D85</f>
        <v>758000</v>
      </c>
      <c r="E84" s="60"/>
      <c r="F84" s="60"/>
    </row>
    <row r="85" spans="1:6" ht="39.75" customHeight="1">
      <c r="A85" s="252" t="s">
        <v>339</v>
      </c>
      <c r="B85" s="46" t="s">
        <v>284</v>
      </c>
      <c r="C85" s="58"/>
      <c r="D85" s="59">
        <f>D86</f>
        <v>758000</v>
      </c>
      <c r="E85" s="60"/>
      <c r="F85" s="60"/>
    </row>
    <row r="86" spans="1:6" ht="33.75" customHeight="1">
      <c r="A86" s="249" t="s">
        <v>77</v>
      </c>
      <c r="B86" s="63"/>
      <c r="C86" s="73">
        <v>200</v>
      </c>
      <c r="D86" s="59">
        <v>758000</v>
      </c>
      <c r="E86" s="60"/>
      <c r="F86" s="60"/>
    </row>
    <row r="87" spans="1:6" ht="33.75" customHeight="1">
      <c r="A87" s="244" t="s">
        <v>285</v>
      </c>
      <c r="B87" s="222" t="s">
        <v>286</v>
      </c>
      <c r="C87" s="73"/>
      <c r="D87" s="59">
        <f>D92+D90+D88</f>
        <v>3587000.4699999997</v>
      </c>
      <c r="E87" s="60"/>
      <c r="F87" s="60"/>
    </row>
    <row r="88" spans="1:6" ht="33.75" customHeight="1">
      <c r="A88" s="244" t="s">
        <v>436</v>
      </c>
      <c r="B88" s="222" t="s">
        <v>435</v>
      </c>
      <c r="C88" s="73"/>
      <c r="D88" s="59">
        <f>D89</f>
        <v>2020025</v>
      </c>
      <c r="E88" s="60"/>
      <c r="F88" s="60"/>
    </row>
    <row r="89" spans="1:6" ht="33.75" customHeight="1">
      <c r="A89" s="249" t="s">
        <v>77</v>
      </c>
      <c r="B89" s="222"/>
      <c r="C89" s="73">
        <v>200</v>
      </c>
      <c r="D89" s="59">
        <v>2020025</v>
      </c>
      <c r="E89" s="60"/>
      <c r="F89" s="60"/>
    </row>
    <row r="90" spans="1:6" ht="33.75" customHeight="1">
      <c r="A90" s="244" t="s">
        <v>389</v>
      </c>
      <c r="B90" s="222" t="s">
        <v>390</v>
      </c>
      <c r="C90" s="73"/>
      <c r="D90" s="59">
        <f>D91</f>
        <v>1516975.47</v>
      </c>
      <c r="E90" s="60"/>
      <c r="F90" s="60"/>
    </row>
    <row r="91" spans="1:6" ht="33.75" customHeight="1">
      <c r="A91" s="249" t="s">
        <v>77</v>
      </c>
      <c r="B91" s="63"/>
      <c r="C91" s="73">
        <v>200</v>
      </c>
      <c r="D91" s="59">
        <v>1516975.47</v>
      </c>
      <c r="E91" s="60"/>
      <c r="F91" s="60"/>
    </row>
    <row r="92" spans="1:6" ht="33" customHeight="1">
      <c r="A92" s="252" t="s">
        <v>91</v>
      </c>
      <c r="B92" s="46" t="s">
        <v>287</v>
      </c>
      <c r="C92" s="58"/>
      <c r="D92" s="59">
        <f>D93</f>
        <v>50000</v>
      </c>
      <c r="E92" s="60"/>
      <c r="F92" s="60"/>
    </row>
    <row r="93" spans="1:6" ht="33" customHeight="1">
      <c r="A93" s="249" t="s">
        <v>77</v>
      </c>
      <c r="B93" s="63"/>
      <c r="C93" s="73">
        <v>200</v>
      </c>
      <c r="D93" s="66">
        <v>50000</v>
      </c>
      <c r="E93" s="60"/>
      <c r="F93" s="60"/>
    </row>
    <row r="94" spans="1:6" ht="33" customHeight="1">
      <c r="A94" s="244" t="s">
        <v>288</v>
      </c>
      <c r="B94" s="222" t="s">
        <v>289</v>
      </c>
      <c r="C94" s="73"/>
      <c r="D94" s="59">
        <f>D95</f>
        <v>400000</v>
      </c>
      <c r="E94" s="60"/>
      <c r="F94" s="60"/>
    </row>
    <row r="95" spans="1:6" ht="23.25" customHeight="1">
      <c r="A95" s="252" t="s">
        <v>90</v>
      </c>
      <c r="B95" s="46" t="s">
        <v>292</v>
      </c>
      <c r="C95" s="58"/>
      <c r="D95" s="59">
        <f>D96</f>
        <v>400000</v>
      </c>
      <c r="E95" s="60"/>
      <c r="F95" s="60"/>
    </row>
    <row r="96" spans="1:6" ht="30" customHeight="1">
      <c r="A96" s="249" t="s">
        <v>77</v>
      </c>
      <c r="B96" s="63"/>
      <c r="C96" s="73">
        <v>200</v>
      </c>
      <c r="D96" s="66">
        <v>400000</v>
      </c>
      <c r="E96" s="60"/>
      <c r="F96" s="60"/>
    </row>
    <row r="97" spans="1:6" ht="34.5" customHeight="1">
      <c r="A97" s="244" t="s">
        <v>290</v>
      </c>
      <c r="B97" s="222" t="s">
        <v>291</v>
      </c>
      <c r="C97" s="73"/>
      <c r="D97" s="66">
        <f>D98</f>
        <v>574363.5</v>
      </c>
      <c r="E97" s="60"/>
      <c r="F97" s="60"/>
    </row>
    <row r="98" spans="1:6" ht="32.25" customHeight="1">
      <c r="A98" s="252" t="s">
        <v>339</v>
      </c>
      <c r="B98" s="46" t="s">
        <v>293</v>
      </c>
      <c r="C98" s="58"/>
      <c r="D98" s="59">
        <f>D99</f>
        <v>574363.5</v>
      </c>
      <c r="E98" s="60"/>
      <c r="F98" s="60"/>
    </row>
    <row r="99" spans="1:6" ht="32.25" customHeight="1">
      <c r="A99" s="249" t="s">
        <v>77</v>
      </c>
      <c r="B99" s="63"/>
      <c r="C99" s="73">
        <v>200</v>
      </c>
      <c r="D99" s="59">
        <v>574363.5</v>
      </c>
      <c r="E99" s="60"/>
      <c r="F99" s="60"/>
    </row>
    <row r="100" spans="1:6" ht="32.25" customHeight="1">
      <c r="A100" s="244" t="s">
        <v>294</v>
      </c>
      <c r="B100" s="222" t="s">
        <v>337</v>
      </c>
      <c r="C100" s="73"/>
      <c r="D100" s="59">
        <f>D101</f>
        <v>4300000</v>
      </c>
      <c r="E100" s="60"/>
      <c r="F100" s="60"/>
    </row>
    <row r="101" spans="1:6" ht="32.25" customHeight="1">
      <c r="A101" s="252" t="s">
        <v>89</v>
      </c>
      <c r="B101" s="46" t="s">
        <v>295</v>
      </c>
      <c r="C101" s="77"/>
      <c r="D101" s="70">
        <f>D102</f>
        <v>4300000</v>
      </c>
      <c r="E101" s="60"/>
      <c r="F101" s="60"/>
    </row>
    <row r="102" spans="1:6" ht="32.25" customHeight="1">
      <c r="A102" s="249" t="s">
        <v>77</v>
      </c>
      <c r="B102" s="63"/>
      <c r="C102" s="73">
        <v>200</v>
      </c>
      <c r="D102" s="74">
        <v>4300000</v>
      </c>
      <c r="E102" s="60"/>
      <c r="F102" s="60"/>
    </row>
    <row r="103" spans="1:6" ht="32.25" customHeight="1">
      <c r="A103" s="347" t="s">
        <v>447</v>
      </c>
      <c r="B103" s="48" t="s">
        <v>443</v>
      </c>
      <c r="C103" s="346"/>
      <c r="D103" s="348">
        <f>D104</f>
        <v>358000</v>
      </c>
      <c r="E103" s="60"/>
      <c r="F103" s="60"/>
    </row>
    <row r="104" spans="1:6" ht="32.25" customHeight="1">
      <c r="A104" s="249" t="s">
        <v>448</v>
      </c>
      <c r="B104" s="222" t="s">
        <v>444</v>
      </c>
      <c r="C104" s="73"/>
      <c r="D104" s="74">
        <f>D107</f>
        <v>358000</v>
      </c>
      <c r="E104" s="60"/>
      <c r="F104" s="60"/>
    </row>
    <row r="105" spans="1:6" ht="32.25" customHeight="1">
      <c r="A105" s="21" t="s">
        <v>449</v>
      </c>
      <c r="B105" s="222" t="s">
        <v>445</v>
      </c>
      <c r="C105" s="73"/>
      <c r="D105" s="74">
        <f>D106</f>
        <v>358000</v>
      </c>
      <c r="E105" s="60"/>
      <c r="F105" s="60"/>
    </row>
    <row r="106" spans="1:6" ht="98.25" customHeight="1">
      <c r="A106" s="26" t="s">
        <v>450</v>
      </c>
      <c r="B106" s="222" t="s">
        <v>446</v>
      </c>
      <c r="C106" s="73"/>
      <c r="D106" s="74">
        <f>D107</f>
        <v>358000</v>
      </c>
      <c r="E106" s="60"/>
      <c r="F106" s="60"/>
    </row>
    <row r="107" spans="1:6" ht="32.25" customHeight="1">
      <c r="A107" s="249" t="s">
        <v>76</v>
      </c>
      <c r="B107" s="63"/>
      <c r="C107" s="73">
        <v>500</v>
      </c>
      <c r="D107" s="74">
        <v>358000</v>
      </c>
      <c r="E107" s="60"/>
      <c r="F107" s="60"/>
    </row>
    <row r="108" spans="1:6" ht="18" customHeight="1">
      <c r="A108" s="250" t="s">
        <v>92</v>
      </c>
      <c r="B108" s="48" t="s">
        <v>296</v>
      </c>
      <c r="C108" s="68"/>
      <c r="D108" s="59">
        <f>D109+D112+D115+D117+D121+D123+D125+D127+D129+D131+D133+D135+D137+D139</f>
        <v>5955134.0999999996</v>
      </c>
      <c r="E108" s="60"/>
      <c r="F108" s="60"/>
    </row>
    <row r="109" spans="1:6" ht="58.5" customHeight="1">
      <c r="A109" s="259" t="s">
        <v>308</v>
      </c>
      <c r="B109" s="232" t="s">
        <v>310</v>
      </c>
      <c r="C109" s="238"/>
      <c r="D109" s="80">
        <f>D110+D111</f>
        <v>52456.72</v>
      </c>
      <c r="E109" s="60"/>
      <c r="F109" s="60"/>
    </row>
    <row r="110" spans="1:6" ht="57" customHeight="1">
      <c r="A110" s="249" t="s">
        <v>96</v>
      </c>
      <c r="B110" s="232"/>
      <c r="C110" s="239" t="s">
        <v>309</v>
      </c>
      <c r="D110" s="240">
        <v>40351.32</v>
      </c>
      <c r="E110" s="60"/>
      <c r="F110" s="60"/>
    </row>
    <row r="111" spans="1:6" ht="32.25" customHeight="1">
      <c r="A111" s="249" t="s">
        <v>77</v>
      </c>
      <c r="B111" s="339"/>
      <c r="C111" s="239" t="s">
        <v>205</v>
      </c>
      <c r="D111" s="240">
        <v>12105.4</v>
      </c>
      <c r="E111" s="60"/>
      <c r="F111" s="60"/>
    </row>
    <row r="112" spans="1:6" ht="45" customHeight="1">
      <c r="A112" s="244" t="s">
        <v>367</v>
      </c>
      <c r="B112" s="307" t="s">
        <v>366</v>
      </c>
      <c r="C112" s="239"/>
      <c r="D112" s="240">
        <f>D113+D114</f>
        <v>180550</v>
      </c>
      <c r="E112" s="60"/>
      <c r="F112" s="60"/>
    </row>
    <row r="113" spans="1:6" ht="57" customHeight="1">
      <c r="A113" s="312" t="s">
        <v>368</v>
      </c>
      <c r="B113" s="307"/>
      <c r="C113" s="239" t="s">
        <v>309</v>
      </c>
      <c r="D113" s="240">
        <v>154654.03</v>
      </c>
      <c r="E113" s="60"/>
      <c r="F113" s="60"/>
    </row>
    <row r="114" spans="1:6" ht="20.25" customHeight="1">
      <c r="A114" s="313" t="s">
        <v>77</v>
      </c>
      <c r="B114" s="307"/>
      <c r="C114" s="239" t="s">
        <v>205</v>
      </c>
      <c r="D114" s="240">
        <v>25895.97</v>
      </c>
      <c r="E114" s="60"/>
      <c r="F114" s="60"/>
    </row>
    <row r="115" spans="1:6" ht="24" customHeight="1">
      <c r="A115" s="108" t="s">
        <v>93</v>
      </c>
      <c r="B115" s="8" t="s">
        <v>297</v>
      </c>
      <c r="C115" s="68"/>
      <c r="D115" s="59">
        <f>D116</f>
        <v>990000</v>
      </c>
      <c r="E115" s="60"/>
      <c r="F115" s="60"/>
    </row>
    <row r="116" spans="1:6" ht="53.25" customHeight="1">
      <c r="A116" s="249" t="s">
        <v>96</v>
      </c>
      <c r="B116" s="63"/>
      <c r="C116" s="73">
        <v>100</v>
      </c>
      <c r="D116" s="66">
        <v>990000</v>
      </c>
      <c r="E116" s="60"/>
      <c r="F116" s="60"/>
    </row>
    <row r="117" spans="1:6" ht="23.25" customHeight="1">
      <c r="A117" s="108" t="s">
        <v>94</v>
      </c>
      <c r="B117" s="8" t="s">
        <v>298</v>
      </c>
      <c r="C117" s="68"/>
      <c r="D117" s="59">
        <f>D118+D119+D120</f>
        <v>4247750</v>
      </c>
      <c r="E117" s="60"/>
      <c r="F117" s="60"/>
    </row>
    <row r="118" spans="1:6" ht="50.25" customHeight="1">
      <c r="A118" s="249" t="s">
        <v>96</v>
      </c>
      <c r="B118" s="63"/>
      <c r="C118" s="73">
        <v>100</v>
      </c>
      <c r="D118" s="70">
        <v>3182750</v>
      </c>
      <c r="E118" s="60"/>
      <c r="F118" s="60"/>
    </row>
    <row r="119" spans="1:6" ht="28.5" customHeight="1">
      <c r="A119" s="249" t="s">
        <v>77</v>
      </c>
      <c r="B119" s="46"/>
      <c r="C119" s="73">
        <v>200</v>
      </c>
      <c r="D119" s="70">
        <v>945000</v>
      </c>
      <c r="E119" s="60"/>
      <c r="F119" s="60"/>
    </row>
    <row r="120" spans="1:6" ht="21.75" customHeight="1">
      <c r="A120" s="249" t="s">
        <v>78</v>
      </c>
      <c r="B120" s="63"/>
      <c r="C120" s="73">
        <v>800</v>
      </c>
      <c r="D120" s="70">
        <v>120000</v>
      </c>
      <c r="E120" s="60"/>
      <c r="F120" s="60"/>
    </row>
    <row r="121" spans="1:6" ht="21.75" customHeight="1">
      <c r="A121" s="244" t="s">
        <v>438</v>
      </c>
      <c r="B121" s="222" t="s">
        <v>437</v>
      </c>
      <c r="C121" s="73"/>
      <c r="D121" s="70">
        <f>D122</f>
        <v>30000</v>
      </c>
      <c r="E121" s="60"/>
      <c r="F121" s="60"/>
    </row>
    <row r="122" spans="1:6" ht="21.75" customHeight="1">
      <c r="A122" s="249" t="s">
        <v>77</v>
      </c>
      <c r="B122" s="63"/>
      <c r="C122" s="73">
        <v>200</v>
      </c>
      <c r="D122" s="70">
        <v>30000</v>
      </c>
      <c r="E122" s="60"/>
      <c r="F122" s="60"/>
    </row>
    <row r="123" spans="1:6" ht="62.25" customHeight="1">
      <c r="A123" s="244" t="s">
        <v>95</v>
      </c>
      <c r="B123" s="8" t="s">
        <v>299</v>
      </c>
      <c r="C123" s="58"/>
      <c r="D123" s="59">
        <f>D124</f>
        <v>67210.17</v>
      </c>
      <c r="E123" s="62"/>
      <c r="F123" s="62"/>
    </row>
    <row r="124" spans="1:6" ht="24.75" customHeight="1">
      <c r="A124" s="245" t="s">
        <v>76</v>
      </c>
      <c r="B124" s="63"/>
      <c r="C124" s="64">
        <v>500</v>
      </c>
      <c r="D124" s="59">
        <v>67210.17</v>
      </c>
      <c r="E124" s="62"/>
      <c r="F124" s="62"/>
    </row>
    <row r="125" spans="1:6" ht="26.25" customHeight="1">
      <c r="A125" s="244" t="s">
        <v>108</v>
      </c>
      <c r="B125" s="8" t="s">
        <v>300</v>
      </c>
      <c r="C125" s="64"/>
      <c r="D125" s="70">
        <f>D126</f>
        <v>100000</v>
      </c>
      <c r="E125" s="60"/>
      <c r="F125" s="60"/>
    </row>
    <row r="126" spans="1:6" ht="22.5" customHeight="1">
      <c r="A126" s="245" t="s">
        <v>78</v>
      </c>
      <c r="B126" s="63"/>
      <c r="C126" s="64">
        <v>800</v>
      </c>
      <c r="D126" s="74">
        <v>100000</v>
      </c>
      <c r="E126" s="60"/>
      <c r="F126" s="60"/>
    </row>
    <row r="127" spans="1:6" ht="52.5" customHeight="1">
      <c r="A127" s="244" t="s">
        <v>97</v>
      </c>
      <c r="B127" s="8" t="s">
        <v>301</v>
      </c>
      <c r="C127" s="65"/>
      <c r="D127" s="59">
        <f>D128</f>
        <v>65726.8</v>
      </c>
      <c r="E127" s="60"/>
      <c r="F127" s="60"/>
    </row>
    <row r="128" spans="1:6" ht="22.5" customHeight="1">
      <c r="A128" s="245" t="s">
        <v>76</v>
      </c>
      <c r="B128" s="63"/>
      <c r="C128" s="64">
        <v>500</v>
      </c>
      <c r="D128" s="66">
        <v>65726.8</v>
      </c>
      <c r="E128" s="60"/>
      <c r="F128" s="60"/>
    </row>
    <row r="129" spans="1:6" s="55" customFormat="1" ht="49.5">
      <c r="A129" s="244" t="s">
        <v>98</v>
      </c>
      <c r="B129" s="8" t="s">
        <v>302</v>
      </c>
      <c r="C129" s="58"/>
      <c r="D129" s="59">
        <f>D130</f>
        <v>47937.31</v>
      </c>
      <c r="E129" s="60"/>
      <c r="F129" s="60"/>
    </row>
    <row r="130" spans="1:6" s="55" customFormat="1" ht="15" customHeight="1">
      <c r="A130" s="245" t="s">
        <v>76</v>
      </c>
      <c r="B130" s="63"/>
      <c r="C130" s="64">
        <v>500</v>
      </c>
      <c r="D130" s="66">
        <v>47937.31</v>
      </c>
      <c r="E130" s="67"/>
      <c r="F130" s="67"/>
    </row>
    <row r="131" spans="1:6" s="55" customFormat="1" ht="48.75" customHeight="1">
      <c r="A131" s="244" t="s">
        <v>99</v>
      </c>
      <c r="B131" s="8" t="s">
        <v>303</v>
      </c>
      <c r="C131" s="58"/>
      <c r="D131" s="66">
        <f>D132</f>
        <v>94246.67</v>
      </c>
      <c r="E131" s="67"/>
      <c r="F131" s="67"/>
    </row>
    <row r="132" spans="1:6" s="55" customFormat="1" ht="28.5" customHeight="1">
      <c r="A132" s="245" t="s">
        <v>76</v>
      </c>
      <c r="B132" s="63"/>
      <c r="C132" s="64">
        <v>500</v>
      </c>
      <c r="D132" s="66">
        <v>94246.67</v>
      </c>
      <c r="E132" s="62"/>
      <c r="F132" s="62"/>
    </row>
    <row r="133" spans="1:6" s="55" customFormat="1" ht="67.5" customHeight="1">
      <c r="A133" s="244" t="s">
        <v>101</v>
      </c>
      <c r="B133" s="8" t="s">
        <v>305</v>
      </c>
      <c r="C133" s="58"/>
      <c r="D133" s="59">
        <f>D134</f>
        <v>13474.19</v>
      </c>
      <c r="E133" s="67"/>
      <c r="F133" s="67"/>
    </row>
    <row r="134" spans="1:6" s="55" customFormat="1" ht="33" customHeight="1">
      <c r="A134" s="245" t="s">
        <v>76</v>
      </c>
      <c r="B134" s="63"/>
      <c r="C134" s="64">
        <v>500</v>
      </c>
      <c r="D134" s="66">
        <v>13474.19</v>
      </c>
      <c r="E134" s="67"/>
      <c r="F134" s="67"/>
    </row>
    <row r="135" spans="1:6" s="55" customFormat="1" ht="49.5" customHeight="1">
      <c r="A135" s="259" t="s">
        <v>100</v>
      </c>
      <c r="B135" s="78" t="s">
        <v>304</v>
      </c>
      <c r="C135" s="79"/>
      <c r="D135" s="80">
        <f>D136</f>
        <v>9782.24</v>
      </c>
      <c r="E135" s="67"/>
      <c r="F135" s="67"/>
    </row>
    <row r="136" spans="1:6" s="55" customFormat="1" ht="30" customHeight="1">
      <c r="A136" s="245" t="s">
        <v>76</v>
      </c>
      <c r="B136" s="63"/>
      <c r="C136" s="204">
        <v>500</v>
      </c>
      <c r="D136" s="66">
        <v>9782.24</v>
      </c>
      <c r="E136" s="67"/>
      <c r="F136" s="67"/>
    </row>
    <row r="137" spans="1:6" s="55" customFormat="1" ht="49.5" customHeight="1">
      <c r="A137" s="259" t="s">
        <v>306</v>
      </c>
      <c r="B137" s="232" t="s">
        <v>307</v>
      </c>
      <c r="C137" s="238"/>
      <c r="D137" s="80">
        <f>D138</f>
        <v>41000</v>
      </c>
      <c r="E137" s="67"/>
      <c r="F137" s="67"/>
    </row>
    <row r="138" spans="1:6" s="55" customFormat="1" ht="27" customHeight="1">
      <c r="A138" s="261" t="s">
        <v>251</v>
      </c>
      <c r="B138" s="232"/>
      <c r="C138" s="239" t="s">
        <v>252</v>
      </c>
      <c r="D138" s="80">
        <v>41000</v>
      </c>
      <c r="E138" s="62"/>
      <c r="F138" s="62"/>
    </row>
    <row r="139" spans="1:6" s="55" customFormat="1" ht="39" customHeight="1">
      <c r="A139" s="344" t="s">
        <v>440</v>
      </c>
      <c r="B139" s="342" t="s">
        <v>439</v>
      </c>
      <c r="C139" s="345"/>
      <c r="D139" s="80">
        <f>D140</f>
        <v>15000</v>
      </c>
      <c r="E139" s="62"/>
      <c r="F139" s="62"/>
    </row>
    <row r="140" spans="1:6" s="55" customFormat="1" ht="29.25" customHeight="1">
      <c r="A140" s="249" t="s">
        <v>77</v>
      </c>
      <c r="B140" s="342"/>
      <c r="C140" s="345" t="s">
        <v>205</v>
      </c>
      <c r="D140" s="80">
        <v>15000</v>
      </c>
      <c r="E140" s="62"/>
      <c r="F140" s="62"/>
    </row>
    <row r="141" spans="1:6" s="55" customFormat="1" ht="25.5" customHeight="1">
      <c r="A141" s="50" t="s">
        <v>102</v>
      </c>
      <c r="B141" s="81"/>
      <c r="C141" s="82"/>
      <c r="D141" s="83">
        <f>D12+D25+D30+D37+D45+D60+D74+D82+D108+D103</f>
        <v>37171566.5</v>
      </c>
      <c r="E141" s="88"/>
      <c r="F141" s="88"/>
    </row>
    <row r="142" spans="1:6" s="55" customFormat="1" ht="25.5" customHeight="1">
      <c r="A142" s="84"/>
      <c r="B142" s="85"/>
      <c r="C142" s="85"/>
      <c r="D142" s="197"/>
      <c r="E142" s="88"/>
      <c r="F142" s="88"/>
    </row>
    <row r="143" spans="1:6" s="55" customFormat="1" ht="25.5" customHeight="1">
      <c r="A143" s="84"/>
      <c r="B143" s="85"/>
      <c r="C143" s="85"/>
      <c r="D143" s="197"/>
      <c r="E143" s="88"/>
      <c r="F143" s="88"/>
    </row>
    <row r="144" spans="1:6" s="55" customFormat="1" ht="25.5" customHeight="1">
      <c r="A144" s="86"/>
      <c r="B144" s="84"/>
      <c r="C144" s="85"/>
      <c r="D144" s="198"/>
      <c r="E144" s="88"/>
      <c r="F144" s="88"/>
    </row>
    <row r="145" spans="1:6" s="55" customFormat="1" ht="28.5" customHeight="1">
      <c r="A145" s="86"/>
      <c r="B145" s="84"/>
      <c r="C145" s="87"/>
      <c r="D145" s="197"/>
      <c r="E145" s="88"/>
      <c r="F145" s="88"/>
    </row>
    <row r="146" spans="1:6" s="55" customFormat="1" ht="18.75" customHeight="1">
      <c r="A146" s="84"/>
      <c r="B146" s="84"/>
      <c r="C146" s="87"/>
      <c r="D146" s="197"/>
      <c r="E146" s="88"/>
      <c r="F146" s="88"/>
    </row>
    <row r="147" spans="1:6" s="55" customFormat="1" ht="18.75" customHeight="1">
      <c r="A147" s="86"/>
      <c r="B147" s="84"/>
      <c r="C147" s="87"/>
      <c r="D147" s="197"/>
      <c r="E147" s="88"/>
      <c r="F147" s="88"/>
    </row>
    <row r="148" spans="1:6" s="55" customFormat="1" ht="68.25" customHeight="1">
      <c r="A148" s="84"/>
      <c r="B148" s="84"/>
      <c r="C148" s="87"/>
      <c r="D148" s="197"/>
      <c r="E148" s="88"/>
      <c r="F148" s="88"/>
    </row>
    <row r="149" spans="1:6" s="55" customFormat="1" ht="16.5" customHeight="1">
      <c r="A149" s="86"/>
      <c r="B149" s="84"/>
      <c r="C149" s="87"/>
      <c r="D149" s="197"/>
      <c r="E149" s="67"/>
      <c r="F149" s="67"/>
    </row>
    <row r="150" spans="1:6" s="55" customFormat="1" ht="22.5" customHeight="1">
      <c r="A150" s="84"/>
      <c r="B150" s="84"/>
      <c r="C150" s="87"/>
      <c r="D150" s="197"/>
      <c r="E150" s="67"/>
      <c r="F150" s="67"/>
    </row>
    <row r="151" spans="1:6" s="55" customFormat="1" ht="16.5" customHeight="1">
      <c r="A151" s="86"/>
      <c r="B151" s="84"/>
      <c r="C151" s="87"/>
      <c r="D151" s="197"/>
      <c r="E151" s="67"/>
      <c r="F151" s="67"/>
    </row>
    <row r="152" spans="1:6" s="55" customFormat="1" ht="16.5" customHeight="1">
      <c r="A152" s="84"/>
      <c r="B152" s="84"/>
      <c r="C152" s="85"/>
      <c r="D152" s="197"/>
      <c r="E152" s="67"/>
      <c r="F152" s="67"/>
    </row>
    <row r="153" spans="1:6" s="55" customFormat="1" ht="66" customHeight="1">
      <c r="A153" s="86"/>
      <c r="B153" s="84"/>
      <c r="C153" s="87"/>
      <c r="D153" s="198"/>
      <c r="E153" s="67"/>
      <c r="F153" s="67"/>
    </row>
    <row r="154" spans="1:6" s="55" customFormat="1" ht="20.25" customHeight="1">
      <c r="A154" s="86"/>
      <c r="B154" s="84"/>
      <c r="C154" s="87"/>
      <c r="D154" s="198"/>
      <c r="E154" s="67"/>
      <c r="F154" s="67"/>
    </row>
    <row r="155" spans="1:6" s="55" customFormat="1">
      <c r="A155" s="84"/>
      <c r="B155" s="84"/>
      <c r="C155" s="87"/>
      <c r="D155" s="198"/>
      <c r="E155" s="67"/>
      <c r="F155" s="67"/>
    </row>
    <row r="156" spans="1:6" s="55" customFormat="1">
      <c r="A156" s="89"/>
      <c r="B156" s="84"/>
      <c r="C156" s="87"/>
      <c r="D156" s="197"/>
      <c r="E156" s="67"/>
      <c r="F156" s="67"/>
    </row>
    <row r="157" spans="1:6" s="55" customFormat="1">
      <c r="A157" s="89"/>
      <c r="B157" s="84"/>
      <c r="C157" s="90"/>
      <c r="D157" s="197"/>
      <c r="E157" s="67"/>
      <c r="F157" s="67"/>
    </row>
    <row r="158" spans="1:6" s="55" customFormat="1">
      <c r="A158" s="86"/>
      <c r="B158" s="90"/>
      <c r="C158" s="90"/>
      <c r="D158" s="198"/>
      <c r="E158" s="67"/>
      <c r="F158" s="67"/>
    </row>
    <row r="159" spans="1:6" s="55" customFormat="1">
      <c r="A159" s="91"/>
      <c r="B159" s="85"/>
      <c r="C159" s="92"/>
      <c r="D159" s="198"/>
      <c r="E159" s="67"/>
      <c r="F159" s="67"/>
    </row>
    <row r="160" spans="1:6" s="55" customFormat="1">
      <c r="A160" s="91"/>
      <c r="B160" s="85"/>
      <c r="C160" s="85"/>
      <c r="D160" s="197"/>
      <c r="E160" s="67"/>
      <c r="F160" s="67"/>
    </row>
    <row r="161" spans="1:6" s="55" customFormat="1">
      <c r="A161" s="94"/>
      <c r="B161" s="85"/>
      <c r="C161" s="85"/>
      <c r="D161" s="197"/>
      <c r="E161" s="67"/>
      <c r="F161" s="67"/>
    </row>
    <row r="162" spans="1:6" s="55" customFormat="1" ht="27.75" customHeight="1">
      <c r="A162" s="94"/>
      <c r="B162" s="85"/>
      <c r="C162" s="90"/>
      <c r="D162" s="197"/>
      <c r="E162" s="67"/>
      <c r="F162" s="67"/>
    </row>
    <row r="163" spans="1:6" s="55" customFormat="1">
      <c r="A163" s="86"/>
      <c r="B163" s="90"/>
      <c r="C163" s="90"/>
      <c r="D163" s="198"/>
      <c r="E163" s="67"/>
      <c r="F163" s="67"/>
    </row>
    <row r="164" spans="1:6" s="55" customFormat="1">
      <c r="A164" s="91"/>
      <c r="B164" s="85"/>
      <c r="C164" s="92"/>
      <c r="D164" s="198"/>
      <c r="E164" s="67"/>
      <c r="F164" s="67"/>
    </row>
    <row r="165" spans="1:6" s="55" customFormat="1">
      <c r="A165" s="91"/>
      <c r="B165" s="85"/>
      <c r="C165" s="85"/>
      <c r="D165" s="197"/>
      <c r="E165" s="67"/>
      <c r="F165" s="67"/>
    </row>
    <row r="166" spans="1:6" s="55" customFormat="1" ht="56.25" customHeight="1">
      <c r="A166" s="89"/>
      <c r="B166" s="85"/>
      <c r="C166" s="85"/>
      <c r="D166" s="197"/>
      <c r="E166" s="67"/>
      <c r="F166" s="67"/>
    </row>
    <row r="167" spans="1:6" s="55" customFormat="1" ht="20.25" customHeight="1">
      <c r="A167" s="89"/>
      <c r="B167" s="85"/>
      <c r="C167" s="90"/>
      <c r="D167" s="197"/>
      <c r="E167" s="67"/>
      <c r="F167" s="67"/>
    </row>
    <row r="168" spans="1:6" s="55" customFormat="1">
      <c r="A168" s="86"/>
      <c r="B168" s="85"/>
      <c r="C168" s="90"/>
      <c r="D168" s="198"/>
      <c r="E168" s="67"/>
      <c r="F168" s="67"/>
    </row>
    <row r="169" spans="1:6" s="55" customFormat="1">
      <c r="A169" s="86"/>
      <c r="B169" s="85"/>
      <c r="C169" s="90"/>
      <c r="D169" s="197"/>
      <c r="E169" s="67"/>
      <c r="F169" s="67"/>
    </row>
    <row r="170" spans="1:6" s="55" customFormat="1" ht="66" customHeight="1">
      <c r="A170" s="84"/>
      <c r="B170" s="85"/>
      <c r="C170" s="90"/>
      <c r="D170" s="197"/>
      <c r="E170" s="67"/>
      <c r="F170" s="67"/>
    </row>
    <row r="171" spans="1:6" s="55" customFormat="1">
      <c r="A171" s="86"/>
      <c r="B171" s="85"/>
      <c r="C171" s="90"/>
      <c r="D171" s="197"/>
      <c r="E171" s="67"/>
      <c r="F171" s="67"/>
    </row>
    <row r="172" spans="1:6" s="55" customFormat="1" ht="20.25" customHeight="1">
      <c r="A172" s="84"/>
      <c r="B172" s="85"/>
      <c r="C172" s="90"/>
      <c r="D172" s="197"/>
      <c r="E172" s="67"/>
      <c r="F172" s="67"/>
    </row>
    <row r="173" spans="1:6" s="55" customFormat="1" ht="20.25" customHeight="1">
      <c r="A173" s="86"/>
      <c r="B173" s="85"/>
      <c r="C173" s="90"/>
      <c r="D173" s="197"/>
      <c r="E173" s="67"/>
      <c r="F173" s="67"/>
    </row>
    <row r="174" spans="1:6" s="55" customFormat="1" ht="16.5" customHeight="1">
      <c r="A174" s="84"/>
      <c r="B174" s="85"/>
      <c r="C174" s="90"/>
      <c r="D174" s="197"/>
      <c r="E174" s="67"/>
      <c r="F174" s="67"/>
    </row>
    <row r="175" spans="1:6" s="55" customFormat="1" ht="67.5" customHeight="1">
      <c r="A175" s="84"/>
      <c r="B175" s="85"/>
      <c r="C175" s="90"/>
      <c r="D175" s="197"/>
      <c r="E175" s="67"/>
      <c r="F175" s="67"/>
    </row>
    <row r="176" spans="1:6" s="55" customFormat="1" ht="20.25" customHeight="1">
      <c r="A176" s="86"/>
      <c r="B176" s="85"/>
      <c r="C176" s="90"/>
      <c r="D176" s="197"/>
      <c r="E176" s="67"/>
      <c r="F176" s="67"/>
    </row>
    <row r="177" spans="1:6" s="55" customFormat="1" ht="28.5" customHeight="1">
      <c r="A177" s="86"/>
      <c r="B177" s="85"/>
      <c r="C177" s="90"/>
      <c r="D177" s="198"/>
      <c r="E177" s="67"/>
      <c r="F177" s="67"/>
    </row>
    <row r="178" spans="1:6" s="55" customFormat="1" ht="26.25" customHeight="1">
      <c r="A178" s="91"/>
      <c r="B178" s="85"/>
      <c r="C178" s="85"/>
      <c r="D178" s="197"/>
      <c r="E178" s="67"/>
      <c r="F178" s="67"/>
    </row>
    <row r="179" spans="1:6" s="55" customFormat="1" ht="16.5" customHeight="1">
      <c r="A179" s="91"/>
      <c r="B179" s="85"/>
      <c r="C179" s="85"/>
      <c r="D179" s="197"/>
      <c r="E179" s="67"/>
      <c r="F179" s="67"/>
    </row>
    <row r="180" spans="1:6" s="55" customFormat="1" ht="16.5" customHeight="1">
      <c r="A180" s="84"/>
      <c r="B180" s="85"/>
      <c r="C180" s="85"/>
      <c r="D180" s="197"/>
      <c r="E180" s="67"/>
      <c r="F180" s="67"/>
    </row>
    <row r="181" spans="1:6" s="55" customFormat="1" ht="21.75" customHeight="1">
      <c r="A181" s="84"/>
      <c r="B181" s="85"/>
      <c r="C181" s="90"/>
      <c r="D181" s="197"/>
      <c r="E181" s="96"/>
      <c r="F181" s="96"/>
    </row>
    <row r="182" spans="1:6" s="55" customFormat="1" ht="20.25" customHeight="1">
      <c r="A182" s="91"/>
      <c r="B182" s="85"/>
      <c r="C182" s="90"/>
      <c r="D182" s="197"/>
    </row>
    <row r="183" spans="1:6" s="55" customFormat="1">
      <c r="A183" s="94"/>
      <c r="B183" s="85"/>
      <c r="C183" s="85"/>
      <c r="D183" s="199"/>
    </row>
    <row r="184" spans="1:6" s="52" customFormat="1">
      <c r="A184" s="94"/>
      <c r="B184" s="85"/>
      <c r="C184" s="90"/>
      <c r="D184" s="199"/>
    </row>
    <row r="185" spans="1:6" s="52" customFormat="1">
      <c r="A185" s="86"/>
      <c r="B185" s="90"/>
      <c r="C185" s="90"/>
      <c r="D185" s="198"/>
      <c r="E185" s="98"/>
    </row>
    <row r="186" spans="1:6" s="52" customFormat="1">
      <c r="A186" s="91"/>
      <c r="B186" s="85"/>
      <c r="C186" s="92"/>
      <c r="D186" s="198"/>
    </row>
    <row r="187" spans="1:6" s="52" customFormat="1">
      <c r="A187" s="91"/>
      <c r="B187" s="85"/>
      <c r="C187" s="85"/>
      <c r="D187" s="197"/>
    </row>
    <row r="188" spans="1:6" s="52" customFormat="1">
      <c r="A188" s="89"/>
      <c r="B188" s="84"/>
      <c r="C188" s="85"/>
      <c r="D188" s="199"/>
    </row>
    <row r="189" spans="1:6" s="52" customFormat="1">
      <c r="A189" s="89"/>
      <c r="B189" s="84"/>
      <c r="C189" s="90"/>
      <c r="D189" s="199"/>
    </row>
    <row r="190" spans="1:6" s="52" customFormat="1">
      <c r="A190" s="84"/>
      <c r="B190" s="84"/>
      <c r="C190" s="90"/>
      <c r="D190" s="197"/>
    </row>
    <row r="191" spans="1:6" s="52" customFormat="1">
      <c r="A191" s="84"/>
      <c r="B191" s="84"/>
      <c r="C191" s="90"/>
      <c r="D191" s="197"/>
    </row>
    <row r="192" spans="1:6" s="52" customFormat="1">
      <c r="A192" s="95"/>
      <c r="B192" s="95"/>
      <c r="C192" s="85"/>
      <c r="D192" s="200"/>
    </row>
    <row r="193" spans="1:4" s="52" customFormat="1">
      <c r="A193" s="51"/>
      <c r="B193" s="55"/>
      <c r="C193" s="97"/>
      <c r="D193" s="201"/>
    </row>
    <row r="194" spans="1:4" s="52" customFormat="1">
      <c r="A194" s="55"/>
      <c r="B194" s="55"/>
      <c r="C194" s="55"/>
      <c r="D194" s="201"/>
    </row>
    <row r="195" spans="1:4" s="52" customFormat="1">
      <c r="C195" s="55"/>
      <c r="D195" s="202"/>
    </row>
    <row r="196" spans="1:4" s="52" customFormat="1">
      <c r="D196" s="202"/>
    </row>
    <row r="197" spans="1:4" s="52" customFormat="1">
      <c r="D197" s="202"/>
    </row>
    <row r="198" spans="1:4" s="52" customFormat="1">
      <c r="D198" s="202"/>
    </row>
    <row r="199" spans="1:4" s="52" customFormat="1">
      <c r="D199" s="202"/>
    </row>
    <row r="200" spans="1:4" s="52" customFormat="1">
      <c r="D200" s="202"/>
    </row>
    <row r="201" spans="1:4" s="52" customFormat="1">
      <c r="D201" s="202"/>
    </row>
    <row r="202" spans="1:4" s="52" customFormat="1">
      <c r="D202" s="202"/>
    </row>
    <row r="203" spans="1:4" s="52" customFormat="1">
      <c r="D203" s="202"/>
    </row>
    <row r="204" spans="1:4" s="52" customFormat="1">
      <c r="D204" s="202"/>
    </row>
    <row r="205" spans="1:4" s="52" customFormat="1">
      <c r="D205" s="202"/>
    </row>
    <row r="206" spans="1:4" s="52" customFormat="1">
      <c r="D206" s="202"/>
    </row>
    <row r="207" spans="1:4" s="52" customFormat="1">
      <c r="D207" s="202"/>
    </row>
    <row r="208" spans="1:4" s="52" customFormat="1">
      <c r="D208" s="202"/>
    </row>
    <row r="209" spans="4:4" s="52" customFormat="1">
      <c r="D209" s="202"/>
    </row>
    <row r="210" spans="4:4" s="52" customFormat="1">
      <c r="D210" s="202"/>
    </row>
    <row r="211" spans="4:4" s="52" customFormat="1">
      <c r="D211" s="202"/>
    </row>
    <row r="212" spans="4:4" s="52" customFormat="1">
      <c r="D212" s="202"/>
    </row>
    <row r="213" spans="4:4" s="52" customFormat="1">
      <c r="D213" s="202"/>
    </row>
    <row r="214" spans="4:4" s="52" customFormat="1">
      <c r="D214" s="202"/>
    </row>
    <row r="215" spans="4:4" s="52" customFormat="1">
      <c r="D215" s="202"/>
    </row>
    <row r="216" spans="4:4" s="52" customFormat="1">
      <c r="D216" s="202"/>
    </row>
    <row r="217" spans="4:4" s="52" customFormat="1">
      <c r="D217" s="202"/>
    </row>
    <row r="218" spans="4:4" s="52" customFormat="1">
      <c r="D218" s="202"/>
    </row>
    <row r="219" spans="4:4" s="52" customFormat="1">
      <c r="D219" s="202"/>
    </row>
    <row r="220" spans="4:4" s="52" customFormat="1">
      <c r="D220" s="202"/>
    </row>
    <row r="221" spans="4:4" s="52" customFormat="1">
      <c r="D221" s="202"/>
    </row>
    <row r="222" spans="4:4" s="52" customFormat="1">
      <c r="D222" s="202"/>
    </row>
    <row r="223" spans="4:4" s="52" customFormat="1">
      <c r="D223" s="202"/>
    </row>
    <row r="224" spans="4:4" s="52" customFormat="1">
      <c r="D224" s="202"/>
    </row>
    <row r="225" spans="4:4" s="52" customFormat="1">
      <c r="D225" s="202"/>
    </row>
    <row r="226" spans="4:4" s="52" customFormat="1">
      <c r="D226" s="202"/>
    </row>
    <row r="227" spans="4:4" s="52" customFormat="1">
      <c r="D227" s="202"/>
    </row>
    <row r="228" spans="4:4" s="52" customFormat="1">
      <c r="D228" s="202"/>
    </row>
    <row r="229" spans="4:4" s="52" customFormat="1">
      <c r="D229" s="202"/>
    </row>
    <row r="230" spans="4:4" s="52" customFormat="1">
      <c r="D230" s="202"/>
    </row>
    <row r="231" spans="4:4" s="52" customFormat="1">
      <c r="D231" s="202"/>
    </row>
    <row r="232" spans="4:4" s="52" customFormat="1">
      <c r="D232" s="202"/>
    </row>
    <row r="233" spans="4:4" s="52" customFormat="1">
      <c r="D233" s="202"/>
    </row>
    <row r="234" spans="4:4" s="52" customFormat="1">
      <c r="D234" s="202"/>
    </row>
    <row r="235" spans="4:4" s="52" customFormat="1">
      <c r="D235" s="202"/>
    </row>
    <row r="236" spans="4:4" s="52" customFormat="1">
      <c r="D236" s="202"/>
    </row>
    <row r="237" spans="4:4" s="52" customFormat="1">
      <c r="D237" s="202"/>
    </row>
    <row r="238" spans="4:4" s="52" customFormat="1">
      <c r="D238" s="202"/>
    </row>
    <row r="239" spans="4:4" s="52" customFormat="1">
      <c r="D239" s="202"/>
    </row>
    <row r="240" spans="4:4" s="52" customFormat="1">
      <c r="D240" s="202"/>
    </row>
    <row r="241" spans="4:4" s="52" customFormat="1">
      <c r="D241" s="202"/>
    </row>
    <row r="242" spans="4:4" s="52" customFormat="1">
      <c r="D242" s="202"/>
    </row>
    <row r="243" spans="4:4" s="52" customFormat="1">
      <c r="D243" s="202"/>
    </row>
    <row r="244" spans="4:4" s="52" customFormat="1">
      <c r="D244" s="202"/>
    </row>
    <row r="245" spans="4:4" s="52" customFormat="1">
      <c r="D245" s="202"/>
    </row>
    <row r="246" spans="4:4" s="52" customFormat="1">
      <c r="D246" s="202"/>
    </row>
    <row r="247" spans="4:4" s="52" customFormat="1">
      <c r="D247" s="202"/>
    </row>
    <row r="248" spans="4:4" s="52" customFormat="1">
      <c r="D248" s="202"/>
    </row>
    <row r="249" spans="4:4" s="52" customFormat="1">
      <c r="D249" s="202"/>
    </row>
    <row r="250" spans="4:4" s="52" customFormat="1">
      <c r="D250" s="202"/>
    </row>
    <row r="251" spans="4:4" s="52" customFormat="1">
      <c r="D251" s="202"/>
    </row>
    <row r="252" spans="4:4" s="52" customFormat="1">
      <c r="D252" s="202"/>
    </row>
    <row r="253" spans="4:4" s="52" customFormat="1">
      <c r="D253" s="202"/>
    </row>
    <row r="254" spans="4:4" s="52" customFormat="1">
      <c r="D254" s="202"/>
    </row>
    <row r="255" spans="4:4" s="52" customFormat="1">
      <c r="D255" s="202"/>
    </row>
    <row r="256" spans="4:4" s="52" customFormat="1">
      <c r="D256" s="202"/>
    </row>
    <row r="257" spans="4:4" s="52" customFormat="1">
      <c r="D257" s="202"/>
    </row>
    <row r="258" spans="4:4" s="52" customFormat="1">
      <c r="D258" s="202"/>
    </row>
    <row r="259" spans="4:4" s="52" customFormat="1">
      <c r="D259" s="202"/>
    </row>
    <row r="260" spans="4:4" s="52" customFormat="1">
      <c r="D260" s="202"/>
    </row>
    <row r="261" spans="4:4" s="52" customFormat="1">
      <c r="D261" s="202"/>
    </row>
    <row r="262" spans="4:4" s="52" customFormat="1">
      <c r="D262" s="202"/>
    </row>
    <row r="263" spans="4:4" s="52" customFormat="1">
      <c r="D263" s="202"/>
    </row>
    <row r="264" spans="4:4" s="52" customFormat="1">
      <c r="D264" s="202"/>
    </row>
    <row r="265" spans="4:4" s="52" customFormat="1">
      <c r="D265" s="202"/>
    </row>
    <row r="266" spans="4:4" s="52" customFormat="1">
      <c r="D266" s="202"/>
    </row>
    <row r="267" spans="4:4" s="52" customFormat="1">
      <c r="D267" s="202"/>
    </row>
    <row r="268" spans="4:4" s="52" customFormat="1">
      <c r="D268" s="202"/>
    </row>
    <row r="269" spans="4:4" s="52" customFormat="1">
      <c r="D269" s="202"/>
    </row>
    <row r="270" spans="4:4" s="52" customFormat="1">
      <c r="D270" s="202"/>
    </row>
    <row r="271" spans="4:4" s="52" customFormat="1">
      <c r="D271" s="202"/>
    </row>
    <row r="272" spans="4:4" s="52" customFormat="1">
      <c r="D272" s="202"/>
    </row>
    <row r="273" spans="4:4" s="52" customFormat="1">
      <c r="D273" s="202"/>
    </row>
    <row r="274" spans="4:4" s="52" customFormat="1">
      <c r="D274" s="202"/>
    </row>
    <row r="275" spans="4:4" s="52" customFormat="1">
      <c r="D275" s="202"/>
    </row>
    <row r="276" spans="4:4" s="52" customFormat="1">
      <c r="D276" s="202"/>
    </row>
    <row r="277" spans="4:4" s="52" customFormat="1">
      <c r="D277" s="202"/>
    </row>
    <row r="278" spans="4:4" s="52" customFormat="1">
      <c r="D278" s="202"/>
    </row>
    <row r="279" spans="4:4" s="52" customFormat="1">
      <c r="D279" s="202"/>
    </row>
    <row r="280" spans="4:4" s="52" customFormat="1">
      <c r="D280" s="202"/>
    </row>
    <row r="281" spans="4:4" s="52" customFormat="1">
      <c r="D281" s="202"/>
    </row>
    <row r="282" spans="4:4" s="52" customFormat="1">
      <c r="D282" s="202"/>
    </row>
    <row r="283" spans="4:4" s="52" customFormat="1">
      <c r="D283" s="202"/>
    </row>
    <row r="284" spans="4:4" s="52" customFormat="1">
      <c r="D284" s="202"/>
    </row>
    <row r="285" spans="4:4" s="52" customFormat="1">
      <c r="D285" s="202"/>
    </row>
    <row r="286" spans="4:4" s="52" customFormat="1">
      <c r="D286" s="202"/>
    </row>
    <row r="287" spans="4:4" s="52" customFormat="1">
      <c r="D287" s="202"/>
    </row>
    <row r="288" spans="4:4" s="52" customFormat="1">
      <c r="D288" s="202"/>
    </row>
    <row r="289" spans="4:4" s="52" customFormat="1">
      <c r="D289" s="202"/>
    </row>
    <row r="290" spans="4:4" s="52" customFormat="1">
      <c r="D290" s="202"/>
    </row>
    <row r="291" spans="4:4" s="52" customFormat="1">
      <c r="D291" s="202"/>
    </row>
    <row r="292" spans="4:4" s="52" customFormat="1">
      <c r="D292" s="202"/>
    </row>
    <row r="293" spans="4:4" s="52" customFormat="1">
      <c r="D293" s="202"/>
    </row>
    <row r="294" spans="4:4" s="52" customFormat="1">
      <c r="D294" s="202"/>
    </row>
    <row r="295" spans="4:4" s="52" customFormat="1">
      <c r="D295" s="202"/>
    </row>
    <row r="296" spans="4:4" s="52" customFormat="1">
      <c r="D296" s="202"/>
    </row>
    <row r="297" spans="4:4" s="52" customFormat="1">
      <c r="D297" s="202"/>
    </row>
    <row r="298" spans="4:4" s="52" customFormat="1">
      <c r="D298" s="202"/>
    </row>
    <row r="299" spans="4:4" s="52" customFormat="1">
      <c r="D299" s="202"/>
    </row>
    <row r="300" spans="4:4" s="52" customFormat="1">
      <c r="D300" s="202"/>
    </row>
    <row r="301" spans="4:4" s="52" customFormat="1">
      <c r="D301" s="202"/>
    </row>
    <row r="302" spans="4:4" s="52" customFormat="1">
      <c r="D302" s="202"/>
    </row>
    <row r="303" spans="4:4" s="52" customFormat="1">
      <c r="D303" s="202"/>
    </row>
    <row r="304" spans="4:4" s="52" customFormat="1">
      <c r="D304" s="202"/>
    </row>
    <row r="305" spans="4:4" s="52" customFormat="1">
      <c r="D305" s="202"/>
    </row>
    <row r="306" spans="4:4" s="52" customFormat="1">
      <c r="D306" s="202"/>
    </row>
    <row r="307" spans="4:4" s="52" customFormat="1">
      <c r="D307" s="202"/>
    </row>
    <row r="308" spans="4:4" s="52" customFormat="1">
      <c r="D308" s="202"/>
    </row>
    <row r="309" spans="4:4" s="52" customFormat="1">
      <c r="D309" s="202"/>
    </row>
    <row r="310" spans="4:4" s="52" customFormat="1">
      <c r="D310" s="202"/>
    </row>
    <row r="311" spans="4:4" s="52" customFormat="1">
      <c r="D311" s="202"/>
    </row>
    <row r="312" spans="4:4" s="52" customFormat="1">
      <c r="D312" s="202"/>
    </row>
    <row r="313" spans="4:4" s="52" customFormat="1">
      <c r="D313" s="202"/>
    </row>
    <row r="314" spans="4:4" s="52" customFormat="1">
      <c r="D314" s="202"/>
    </row>
    <row r="315" spans="4:4" s="52" customFormat="1">
      <c r="D315" s="202"/>
    </row>
    <row r="316" spans="4:4" s="52" customFormat="1">
      <c r="D316" s="202"/>
    </row>
    <row r="317" spans="4:4" s="52" customFormat="1">
      <c r="D317" s="202"/>
    </row>
    <row r="318" spans="4:4" s="52" customFormat="1">
      <c r="D318" s="202"/>
    </row>
    <row r="319" spans="4:4" s="52" customFormat="1">
      <c r="D319" s="202"/>
    </row>
    <row r="320" spans="4:4" s="52" customFormat="1">
      <c r="D320" s="202"/>
    </row>
    <row r="321" spans="4:4" s="52" customFormat="1">
      <c r="D321" s="202"/>
    </row>
    <row r="322" spans="4:4" s="52" customFormat="1">
      <c r="D322" s="202"/>
    </row>
    <row r="323" spans="4:4" s="52" customFormat="1">
      <c r="D323" s="202"/>
    </row>
    <row r="324" spans="4:4" s="52" customFormat="1">
      <c r="D324" s="202"/>
    </row>
    <row r="325" spans="4:4" s="52" customFormat="1">
      <c r="D325" s="202"/>
    </row>
    <row r="326" spans="4:4" s="52" customFormat="1">
      <c r="D326" s="202"/>
    </row>
    <row r="327" spans="4:4" s="52" customFormat="1">
      <c r="D327" s="202"/>
    </row>
    <row r="328" spans="4:4" s="52" customFormat="1">
      <c r="D328" s="202"/>
    </row>
    <row r="329" spans="4:4" s="52" customFormat="1">
      <c r="D329" s="202"/>
    </row>
    <row r="330" spans="4:4" s="52" customFormat="1">
      <c r="D330" s="202"/>
    </row>
    <row r="331" spans="4:4" s="52" customFormat="1">
      <c r="D331" s="202"/>
    </row>
    <row r="332" spans="4:4" s="52" customFormat="1">
      <c r="D332" s="202"/>
    </row>
    <row r="333" spans="4:4" s="52" customFormat="1">
      <c r="D333" s="202"/>
    </row>
    <row r="334" spans="4:4" s="52" customFormat="1">
      <c r="D334" s="202"/>
    </row>
    <row r="335" spans="4:4" s="52" customFormat="1">
      <c r="D335" s="202"/>
    </row>
    <row r="336" spans="4:4" s="52" customFormat="1">
      <c r="D336" s="202"/>
    </row>
    <row r="337" spans="4:4" s="52" customFormat="1">
      <c r="D337" s="202"/>
    </row>
    <row r="338" spans="4:4" s="52" customFormat="1">
      <c r="D338" s="202"/>
    </row>
    <row r="339" spans="4:4" s="52" customFormat="1">
      <c r="D339" s="202"/>
    </row>
    <row r="340" spans="4:4" s="52" customFormat="1">
      <c r="D340" s="202"/>
    </row>
    <row r="341" spans="4:4" s="52" customFormat="1">
      <c r="D341" s="202"/>
    </row>
    <row r="342" spans="4:4" s="52" customFormat="1">
      <c r="D342" s="202"/>
    </row>
    <row r="343" spans="4:4" s="52" customFormat="1">
      <c r="D343" s="202"/>
    </row>
    <row r="344" spans="4:4" s="52" customFormat="1">
      <c r="D344" s="202"/>
    </row>
    <row r="345" spans="4:4" s="52" customFormat="1">
      <c r="D345" s="202"/>
    </row>
    <row r="346" spans="4:4" s="52" customFormat="1">
      <c r="D346" s="202"/>
    </row>
    <row r="347" spans="4:4" s="52" customFormat="1">
      <c r="D347" s="202"/>
    </row>
    <row r="348" spans="4:4" s="52" customFormat="1">
      <c r="D348" s="202"/>
    </row>
    <row r="349" spans="4:4" s="52" customFormat="1">
      <c r="D349" s="202"/>
    </row>
    <row r="350" spans="4:4" s="52" customFormat="1">
      <c r="D350" s="202"/>
    </row>
    <row r="351" spans="4:4" s="52" customFormat="1">
      <c r="D351" s="202"/>
    </row>
    <row r="352" spans="4:4" s="52" customFormat="1">
      <c r="D352" s="202"/>
    </row>
    <row r="353" spans="4:4" s="52" customFormat="1">
      <c r="D353" s="202"/>
    </row>
    <row r="354" spans="4:4" s="52" customFormat="1">
      <c r="D354" s="202"/>
    </row>
    <row r="355" spans="4:4" s="52" customFormat="1">
      <c r="D355" s="202"/>
    </row>
    <row r="356" spans="4:4" s="52" customFormat="1">
      <c r="D356" s="202"/>
    </row>
    <row r="357" spans="4:4" s="52" customFormat="1">
      <c r="D357" s="202"/>
    </row>
    <row r="358" spans="4:4" s="52" customFormat="1">
      <c r="D358" s="202"/>
    </row>
    <row r="359" spans="4:4" s="52" customFormat="1">
      <c r="D359" s="202"/>
    </row>
    <row r="360" spans="4:4" s="52" customFormat="1">
      <c r="D360" s="202"/>
    </row>
    <row r="361" spans="4:4" s="52" customFormat="1">
      <c r="D361" s="202"/>
    </row>
    <row r="362" spans="4:4" s="52" customFormat="1">
      <c r="D362" s="202"/>
    </row>
    <row r="363" spans="4:4" s="52" customFormat="1">
      <c r="D363" s="202"/>
    </row>
    <row r="364" spans="4:4" s="52" customFormat="1">
      <c r="D364" s="202"/>
    </row>
    <row r="365" spans="4:4" s="52" customFormat="1">
      <c r="D365" s="202"/>
    </row>
    <row r="366" spans="4:4" s="52" customFormat="1">
      <c r="D366" s="202"/>
    </row>
    <row r="367" spans="4:4" s="52" customFormat="1">
      <c r="D367" s="202"/>
    </row>
    <row r="368" spans="4:4" s="52" customFormat="1">
      <c r="D368" s="202"/>
    </row>
    <row r="369" spans="4:4" s="52" customFormat="1">
      <c r="D369" s="202"/>
    </row>
    <row r="370" spans="4:4" s="52" customFormat="1">
      <c r="D370" s="202"/>
    </row>
    <row r="371" spans="4:4" s="52" customFormat="1">
      <c r="D371" s="202"/>
    </row>
    <row r="372" spans="4:4" s="52" customFormat="1">
      <c r="D372" s="202"/>
    </row>
    <row r="373" spans="4:4" s="52" customFormat="1">
      <c r="D373" s="202"/>
    </row>
    <row r="374" spans="4:4" s="52" customFormat="1">
      <c r="D374" s="202"/>
    </row>
    <row r="375" spans="4:4" s="52" customFormat="1">
      <c r="D375" s="202"/>
    </row>
    <row r="376" spans="4:4" s="52" customFormat="1">
      <c r="D376" s="202"/>
    </row>
    <row r="377" spans="4:4" s="52" customFormat="1">
      <c r="D377" s="202"/>
    </row>
    <row r="378" spans="4:4" s="52" customFormat="1">
      <c r="D378" s="202"/>
    </row>
    <row r="379" spans="4:4" s="52" customFormat="1">
      <c r="D379" s="202"/>
    </row>
    <row r="380" spans="4:4" s="52" customFormat="1">
      <c r="D380" s="202"/>
    </row>
    <row r="381" spans="4:4" s="52" customFormat="1">
      <c r="D381" s="202"/>
    </row>
    <row r="382" spans="4:4" s="52" customFormat="1">
      <c r="D382" s="202"/>
    </row>
    <row r="383" spans="4:4" s="52" customFormat="1">
      <c r="D383" s="202"/>
    </row>
    <row r="384" spans="4:4" s="52" customFormat="1">
      <c r="D384" s="202"/>
    </row>
    <row r="385" spans="4:4" s="52" customFormat="1">
      <c r="D385" s="202"/>
    </row>
    <row r="386" spans="4:4" s="52" customFormat="1">
      <c r="D386" s="202"/>
    </row>
    <row r="387" spans="4:4" s="52" customFormat="1">
      <c r="D387" s="202"/>
    </row>
    <row r="388" spans="4:4" s="52" customFormat="1">
      <c r="D388" s="202"/>
    </row>
    <row r="389" spans="4:4" s="52" customFormat="1">
      <c r="D389" s="202"/>
    </row>
    <row r="390" spans="4:4" s="52" customFormat="1">
      <c r="D390" s="202"/>
    </row>
    <row r="391" spans="4:4" s="52" customFormat="1">
      <c r="D391" s="202"/>
    </row>
    <row r="392" spans="4:4" s="52" customFormat="1">
      <c r="D392" s="202"/>
    </row>
    <row r="393" spans="4:4" s="52" customFormat="1">
      <c r="D393" s="202"/>
    </row>
    <row r="394" spans="4:4" s="52" customFormat="1">
      <c r="D394" s="202"/>
    </row>
    <row r="395" spans="4:4" s="52" customFormat="1">
      <c r="D395" s="202"/>
    </row>
    <row r="396" spans="4:4" s="52" customFormat="1">
      <c r="D396" s="202"/>
    </row>
    <row r="397" spans="4:4" s="52" customFormat="1">
      <c r="D397" s="202"/>
    </row>
    <row r="398" spans="4:4" s="52" customFormat="1">
      <c r="D398" s="202"/>
    </row>
    <row r="399" spans="4:4" s="52" customFormat="1">
      <c r="D399" s="202"/>
    </row>
    <row r="400" spans="4:4" s="52" customFormat="1">
      <c r="D400" s="202"/>
    </row>
    <row r="401" spans="4:4" s="52" customFormat="1">
      <c r="D401" s="202"/>
    </row>
    <row r="402" spans="4:4" s="52" customFormat="1">
      <c r="D402" s="202"/>
    </row>
    <row r="403" spans="4:4" s="52" customFormat="1">
      <c r="D403" s="202"/>
    </row>
    <row r="404" spans="4:4" s="52" customFormat="1">
      <c r="D404" s="202"/>
    </row>
    <row r="405" spans="4:4" s="52" customFormat="1">
      <c r="D405" s="202"/>
    </row>
    <row r="406" spans="4:4" s="52" customFormat="1">
      <c r="D406" s="202"/>
    </row>
    <row r="407" spans="4:4" s="52" customFormat="1">
      <c r="D407" s="202"/>
    </row>
    <row r="408" spans="4:4" s="52" customFormat="1">
      <c r="D408" s="202"/>
    </row>
    <row r="409" spans="4:4" s="52" customFormat="1">
      <c r="D409" s="202"/>
    </row>
    <row r="410" spans="4:4" s="52" customFormat="1">
      <c r="D410" s="202"/>
    </row>
    <row r="411" spans="4:4" s="52" customFormat="1">
      <c r="D411" s="202"/>
    </row>
    <row r="412" spans="4:4" s="52" customFormat="1">
      <c r="D412" s="202"/>
    </row>
    <row r="413" spans="4:4" s="52" customFormat="1">
      <c r="D413" s="202"/>
    </row>
    <row r="414" spans="4:4" s="52" customFormat="1">
      <c r="D414" s="202"/>
    </row>
    <row r="415" spans="4:4" s="52" customFormat="1">
      <c r="D415" s="202"/>
    </row>
    <row r="416" spans="4:4" s="52" customFormat="1">
      <c r="D416" s="202"/>
    </row>
    <row r="417" spans="4:4" s="52" customFormat="1">
      <c r="D417" s="202"/>
    </row>
    <row r="418" spans="4:4" s="52" customFormat="1">
      <c r="D418" s="202"/>
    </row>
    <row r="419" spans="4:4" s="52" customFormat="1">
      <c r="D419" s="202"/>
    </row>
    <row r="420" spans="4:4" s="52" customFormat="1">
      <c r="D420" s="202"/>
    </row>
    <row r="421" spans="4:4" s="52" customFormat="1">
      <c r="D421" s="202"/>
    </row>
    <row r="422" spans="4:4" s="52" customFormat="1">
      <c r="D422" s="202"/>
    </row>
    <row r="423" spans="4:4" s="52" customFormat="1">
      <c r="D423" s="202"/>
    </row>
    <row r="424" spans="4:4" s="52" customFormat="1">
      <c r="D424" s="202"/>
    </row>
    <row r="425" spans="4:4" s="52" customFormat="1">
      <c r="D425" s="202"/>
    </row>
    <row r="426" spans="4:4" s="52" customFormat="1">
      <c r="D426" s="202"/>
    </row>
    <row r="427" spans="4:4" s="52" customFormat="1">
      <c r="D427" s="202"/>
    </row>
    <row r="428" spans="4:4" s="52" customFormat="1">
      <c r="D428" s="202"/>
    </row>
    <row r="429" spans="4:4" s="52" customFormat="1">
      <c r="D429" s="202"/>
    </row>
    <row r="430" spans="4:4" s="52" customFormat="1">
      <c r="D430" s="202"/>
    </row>
    <row r="431" spans="4:4" s="52" customFormat="1">
      <c r="D431" s="202"/>
    </row>
    <row r="432" spans="4:4" s="52" customFormat="1">
      <c r="D432" s="202"/>
    </row>
    <row r="433" spans="4:4" s="52" customFormat="1">
      <c r="D433" s="202"/>
    </row>
    <row r="434" spans="4:4" s="52" customFormat="1">
      <c r="D434" s="202"/>
    </row>
    <row r="435" spans="4:4" s="52" customFormat="1">
      <c r="D435" s="202"/>
    </row>
    <row r="436" spans="4:4" s="52" customFormat="1">
      <c r="D436" s="202"/>
    </row>
    <row r="437" spans="4:4" s="52" customFormat="1">
      <c r="D437" s="202"/>
    </row>
    <row r="438" spans="4:4" s="52" customFormat="1">
      <c r="D438" s="202"/>
    </row>
    <row r="439" spans="4:4" s="52" customFormat="1">
      <c r="D439" s="202"/>
    </row>
    <row r="440" spans="4:4" s="52" customFormat="1">
      <c r="D440" s="202"/>
    </row>
    <row r="441" spans="4:4" s="52" customFormat="1">
      <c r="D441" s="202"/>
    </row>
    <row r="442" spans="4:4" s="52" customFormat="1">
      <c r="D442" s="202"/>
    </row>
    <row r="443" spans="4:4" s="52" customFormat="1">
      <c r="D443" s="202"/>
    </row>
    <row r="444" spans="4:4" s="52" customFormat="1">
      <c r="D444" s="202"/>
    </row>
    <row r="445" spans="4:4" s="52" customFormat="1">
      <c r="D445" s="202"/>
    </row>
    <row r="446" spans="4:4" s="52" customFormat="1">
      <c r="D446" s="202"/>
    </row>
    <row r="447" spans="4:4" s="52" customFormat="1">
      <c r="D447" s="202"/>
    </row>
    <row r="448" spans="4:4" s="52" customFormat="1">
      <c r="D448" s="202"/>
    </row>
    <row r="449" spans="4:4" s="52" customFormat="1">
      <c r="D449" s="202"/>
    </row>
    <row r="450" spans="4:4" s="52" customFormat="1">
      <c r="D450" s="202"/>
    </row>
    <row r="451" spans="4:4" s="52" customFormat="1">
      <c r="D451" s="202"/>
    </row>
    <row r="452" spans="4:4" s="52" customFormat="1">
      <c r="D452" s="202"/>
    </row>
    <row r="453" spans="4:4" s="52" customFormat="1">
      <c r="D453" s="202"/>
    </row>
    <row r="454" spans="4:4" s="52" customFormat="1">
      <c r="D454" s="202"/>
    </row>
    <row r="455" spans="4:4" s="52" customFormat="1">
      <c r="D455" s="202"/>
    </row>
    <row r="456" spans="4:4" s="52" customFormat="1">
      <c r="D456" s="202"/>
    </row>
    <row r="457" spans="4:4" s="52" customFormat="1">
      <c r="D457" s="202"/>
    </row>
    <row r="458" spans="4:4" s="52" customFormat="1">
      <c r="D458" s="202"/>
    </row>
    <row r="459" spans="4:4" s="52" customFormat="1">
      <c r="D459" s="202"/>
    </row>
    <row r="460" spans="4:4" s="52" customFormat="1">
      <c r="D460" s="202"/>
    </row>
    <row r="461" spans="4:4" s="52" customFormat="1">
      <c r="D461" s="202"/>
    </row>
    <row r="462" spans="4:4" s="52" customFormat="1">
      <c r="D462" s="202"/>
    </row>
    <row r="463" spans="4:4" s="52" customFormat="1">
      <c r="D463" s="202"/>
    </row>
    <row r="464" spans="4:4" s="52" customFormat="1">
      <c r="D464" s="202"/>
    </row>
    <row r="465" spans="4:4" s="52" customFormat="1">
      <c r="D465" s="202"/>
    </row>
    <row r="466" spans="4:4" s="52" customFormat="1">
      <c r="D466" s="202"/>
    </row>
    <row r="467" spans="4:4" s="52" customFormat="1">
      <c r="D467" s="202"/>
    </row>
    <row r="468" spans="4:4" s="52" customFormat="1">
      <c r="D468" s="202"/>
    </row>
    <row r="469" spans="4:4" s="52" customFormat="1">
      <c r="D469" s="202"/>
    </row>
    <row r="470" spans="4:4" s="52" customFormat="1">
      <c r="D470" s="202"/>
    </row>
    <row r="471" spans="4:4" s="52" customFormat="1">
      <c r="D471" s="202"/>
    </row>
    <row r="472" spans="4:4" s="52" customFormat="1">
      <c r="D472" s="202"/>
    </row>
    <row r="473" spans="4:4" s="52" customFormat="1">
      <c r="D473" s="202"/>
    </row>
    <row r="474" spans="4:4" s="52" customFormat="1">
      <c r="D474" s="202"/>
    </row>
    <row r="475" spans="4:4" s="52" customFormat="1">
      <c r="D475" s="202"/>
    </row>
    <row r="476" spans="4:4" s="52" customFormat="1">
      <c r="D476" s="202"/>
    </row>
    <row r="477" spans="4:4" s="52" customFormat="1">
      <c r="D477" s="202"/>
    </row>
    <row r="478" spans="4:4" s="52" customFormat="1">
      <c r="D478" s="202"/>
    </row>
    <row r="479" spans="4:4" s="52" customFormat="1">
      <c r="D479" s="202"/>
    </row>
    <row r="480" spans="4:4" s="52" customFormat="1">
      <c r="D480" s="202"/>
    </row>
    <row r="481" spans="4:4" s="52" customFormat="1">
      <c r="D481" s="202"/>
    </row>
    <row r="482" spans="4:4" s="52" customFormat="1">
      <c r="D482" s="202"/>
    </row>
    <row r="483" spans="4:4" s="52" customFormat="1">
      <c r="D483" s="202"/>
    </row>
    <row r="484" spans="4:4" s="52" customFormat="1">
      <c r="D484" s="202"/>
    </row>
    <row r="485" spans="4:4" s="52" customFormat="1">
      <c r="D485" s="202"/>
    </row>
    <row r="486" spans="4:4" s="52" customFormat="1">
      <c r="D486" s="202"/>
    </row>
    <row r="487" spans="4:4" s="52" customFormat="1">
      <c r="D487" s="202"/>
    </row>
    <row r="488" spans="4:4" s="52" customFormat="1">
      <c r="D488" s="202"/>
    </row>
    <row r="489" spans="4:4" s="52" customFormat="1">
      <c r="D489" s="202"/>
    </row>
    <row r="490" spans="4:4" s="52" customFormat="1">
      <c r="D490" s="202"/>
    </row>
    <row r="491" spans="4:4" s="52" customFormat="1">
      <c r="D491" s="202"/>
    </row>
    <row r="492" spans="4:4" s="52" customFormat="1">
      <c r="D492" s="202"/>
    </row>
    <row r="493" spans="4:4" s="52" customFormat="1">
      <c r="D493" s="202"/>
    </row>
    <row r="494" spans="4:4" s="52" customFormat="1">
      <c r="D494" s="202"/>
    </row>
    <row r="495" spans="4:4" s="52" customFormat="1">
      <c r="D495" s="202"/>
    </row>
    <row r="496" spans="4:4" s="52" customFormat="1">
      <c r="D496" s="202"/>
    </row>
    <row r="497" spans="4:4" s="52" customFormat="1">
      <c r="D497" s="202"/>
    </row>
    <row r="498" spans="4:4" s="52" customFormat="1">
      <c r="D498" s="202"/>
    </row>
    <row r="499" spans="4:4" s="52" customFormat="1">
      <c r="D499" s="202"/>
    </row>
    <row r="500" spans="4:4" s="52" customFormat="1">
      <c r="D500" s="202"/>
    </row>
    <row r="501" spans="4:4" s="52" customFormat="1">
      <c r="D501" s="202"/>
    </row>
    <row r="502" spans="4:4" s="52" customFormat="1">
      <c r="D502" s="202"/>
    </row>
    <row r="503" spans="4:4" s="52" customFormat="1">
      <c r="D503" s="202"/>
    </row>
    <row r="504" spans="4:4" s="52" customFormat="1">
      <c r="D504" s="202"/>
    </row>
    <row r="505" spans="4:4" s="52" customFormat="1">
      <c r="D505" s="202"/>
    </row>
    <row r="506" spans="4:4" s="52" customFormat="1">
      <c r="D506" s="202"/>
    </row>
    <row r="507" spans="4:4" s="52" customFormat="1">
      <c r="D507" s="202"/>
    </row>
    <row r="508" spans="4:4" s="52" customFormat="1">
      <c r="D508" s="202"/>
    </row>
    <row r="509" spans="4:4" s="52" customFormat="1">
      <c r="D509" s="202"/>
    </row>
    <row r="510" spans="4:4" s="52" customFormat="1">
      <c r="D510" s="202"/>
    </row>
    <row r="511" spans="4:4" s="52" customFormat="1">
      <c r="D511" s="202"/>
    </row>
    <row r="512" spans="4:4" s="52" customFormat="1">
      <c r="D512" s="202"/>
    </row>
    <row r="513" spans="4:4" s="52" customFormat="1">
      <c r="D513" s="202"/>
    </row>
    <row r="514" spans="4:4" s="52" customFormat="1">
      <c r="D514" s="202"/>
    </row>
    <row r="515" spans="4:4" s="52" customFormat="1">
      <c r="D515" s="202"/>
    </row>
    <row r="516" spans="4:4" s="52" customFormat="1">
      <c r="D516" s="202"/>
    </row>
    <row r="517" spans="4:4" s="52" customFormat="1">
      <c r="D517" s="202"/>
    </row>
    <row r="518" spans="4:4" s="52" customFormat="1">
      <c r="D518" s="202"/>
    </row>
    <row r="519" spans="4:4" s="52" customFormat="1">
      <c r="D519" s="202"/>
    </row>
    <row r="520" spans="4:4" s="52" customFormat="1">
      <c r="D520" s="202"/>
    </row>
    <row r="521" spans="4:4" s="52" customFormat="1">
      <c r="D521" s="202"/>
    </row>
    <row r="522" spans="4:4" s="52" customFormat="1">
      <c r="D522" s="202"/>
    </row>
    <row r="523" spans="4:4" s="52" customFormat="1">
      <c r="D523" s="202"/>
    </row>
    <row r="524" spans="4:4" s="52" customFormat="1">
      <c r="D524" s="202"/>
    </row>
    <row r="525" spans="4:4" s="52" customFormat="1">
      <c r="D525" s="202"/>
    </row>
    <row r="526" spans="4:4" s="52" customFormat="1">
      <c r="D526" s="202"/>
    </row>
    <row r="527" spans="4:4" s="52" customFormat="1">
      <c r="D527" s="202"/>
    </row>
    <row r="528" spans="4:4" s="52" customFormat="1">
      <c r="D528" s="202"/>
    </row>
    <row r="529" spans="4:4" s="52" customFormat="1">
      <c r="D529" s="202"/>
    </row>
    <row r="530" spans="4:4" s="52" customFormat="1">
      <c r="D530" s="202"/>
    </row>
    <row r="531" spans="4:4" s="52" customFormat="1">
      <c r="D531" s="202"/>
    </row>
    <row r="532" spans="4:4" s="52" customFormat="1">
      <c r="D532" s="202"/>
    </row>
    <row r="533" spans="4:4" s="52" customFormat="1">
      <c r="D533" s="202"/>
    </row>
    <row r="534" spans="4:4" s="52" customFormat="1">
      <c r="D534" s="202"/>
    </row>
    <row r="535" spans="4:4" s="52" customFormat="1">
      <c r="D535" s="202"/>
    </row>
    <row r="536" spans="4:4" s="52" customFormat="1">
      <c r="D536" s="202"/>
    </row>
    <row r="537" spans="4:4" s="52" customFormat="1">
      <c r="D537" s="202"/>
    </row>
    <row r="538" spans="4:4" s="52" customFormat="1">
      <c r="D538" s="202"/>
    </row>
    <row r="539" spans="4:4" s="52" customFormat="1">
      <c r="D539" s="202"/>
    </row>
    <row r="540" spans="4:4" s="52" customFormat="1">
      <c r="D540" s="202"/>
    </row>
    <row r="541" spans="4:4" s="52" customFormat="1">
      <c r="D541" s="202"/>
    </row>
    <row r="542" spans="4:4" s="52" customFormat="1">
      <c r="D542" s="202"/>
    </row>
    <row r="543" spans="4:4" s="52" customFormat="1">
      <c r="D543" s="202"/>
    </row>
    <row r="544" spans="4:4" s="52" customFormat="1">
      <c r="D544" s="202"/>
    </row>
    <row r="545" spans="4:4" s="52" customFormat="1">
      <c r="D545" s="202"/>
    </row>
    <row r="546" spans="4:4" s="52" customFormat="1">
      <c r="D546" s="202"/>
    </row>
    <row r="547" spans="4:4" s="52" customFormat="1">
      <c r="D547" s="202"/>
    </row>
    <row r="548" spans="4:4" s="52" customFormat="1">
      <c r="D548" s="202"/>
    </row>
    <row r="549" spans="4:4" s="52" customFormat="1">
      <c r="D549" s="202"/>
    </row>
    <row r="550" spans="4:4" s="52" customFormat="1">
      <c r="D550" s="202"/>
    </row>
    <row r="551" spans="4:4" s="52" customFormat="1">
      <c r="D551" s="202"/>
    </row>
    <row r="552" spans="4:4" s="52" customFormat="1">
      <c r="D552" s="202"/>
    </row>
    <row r="553" spans="4:4" s="52" customFormat="1">
      <c r="D553" s="202"/>
    </row>
    <row r="554" spans="4:4" s="52" customFormat="1">
      <c r="D554" s="202"/>
    </row>
    <row r="555" spans="4:4" s="52" customFormat="1">
      <c r="D555" s="202"/>
    </row>
    <row r="556" spans="4:4" s="52" customFormat="1">
      <c r="D556" s="202"/>
    </row>
    <row r="557" spans="4:4" s="52" customFormat="1">
      <c r="D557" s="202"/>
    </row>
    <row r="558" spans="4:4" s="52" customFormat="1">
      <c r="D558" s="202"/>
    </row>
    <row r="559" spans="4:4" s="52" customFormat="1">
      <c r="D559" s="202"/>
    </row>
    <row r="560" spans="4:4" s="52" customFormat="1">
      <c r="D560" s="202"/>
    </row>
    <row r="561" spans="4:4" s="52" customFormat="1">
      <c r="D561" s="202"/>
    </row>
    <row r="562" spans="4:4" s="52" customFormat="1">
      <c r="D562" s="202"/>
    </row>
    <row r="563" spans="4:4" s="52" customFormat="1">
      <c r="D563" s="202"/>
    </row>
    <row r="564" spans="4:4" s="52" customFormat="1">
      <c r="D564" s="202"/>
    </row>
    <row r="565" spans="4:4" s="52" customFormat="1">
      <c r="D565" s="202"/>
    </row>
    <row r="566" spans="4:4" s="52" customFormat="1">
      <c r="D566" s="202"/>
    </row>
    <row r="567" spans="4:4" s="52" customFormat="1">
      <c r="D567" s="202"/>
    </row>
    <row r="568" spans="4:4" s="52" customFormat="1">
      <c r="D568" s="202"/>
    </row>
    <row r="569" spans="4:4" s="52" customFormat="1">
      <c r="D569" s="202"/>
    </row>
    <row r="570" spans="4:4" s="52" customFormat="1">
      <c r="D570" s="202"/>
    </row>
    <row r="571" spans="4:4" s="52" customFormat="1">
      <c r="D571" s="202"/>
    </row>
    <row r="572" spans="4:4" s="52" customFormat="1">
      <c r="D572" s="202"/>
    </row>
    <row r="573" spans="4:4" s="52" customFormat="1">
      <c r="D573" s="202"/>
    </row>
    <row r="574" spans="4:4" s="52" customFormat="1">
      <c r="D574" s="202"/>
    </row>
    <row r="575" spans="4:4" s="52" customFormat="1">
      <c r="D575" s="202"/>
    </row>
    <row r="576" spans="4:4" s="52" customFormat="1">
      <c r="D576" s="202"/>
    </row>
    <row r="577" spans="4:4" s="52" customFormat="1">
      <c r="D577" s="202"/>
    </row>
    <row r="578" spans="4:4" s="52" customFormat="1">
      <c r="D578" s="202"/>
    </row>
    <row r="579" spans="4:4" s="52" customFormat="1">
      <c r="D579" s="202"/>
    </row>
    <row r="580" spans="4:4" s="52" customFormat="1">
      <c r="D580" s="202"/>
    </row>
    <row r="581" spans="4:4" s="52" customFormat="1">
      <c r="D581" s="202"/>
    </row>
    <row r="582" spans="4:4" s="52" customFormat="1">
      <c r="D582" s="202"/>
    </row>
    <row r="583" spans="4:4" s="52" customFormat="1">
      <c r="D583" s="202"/>
    </row>
    <row r="584" spans="4:4" s="52" customFormat="1">
      <c r="D584" s="202"/>
    </row>
    <row r="585" spans="4:4" s="52" customFormat="1">
      <c r="D585" s="202"/>
    </row>
    <row r="586" spans="4:4" s="52" customFormat="1">
      <c r="D586" s="202"/>
    </row>
    <row r="587" spans="4:4" s="52" customFormat="1">
      <c r="D587" s="202"/>
    </row>
    <row r="588" spans="4:4" s="52" customFormat="1">
      <c r="D588" s="202"/>
    </row>
    <row r="589" spans="4:4" s="52" customFormat="1">
      <c r="D589" s="202"/>
    </row>
    <row r="590" spans="4:4" s="52" customFormat="1">
      <c r="D590" s="202"/>
    </row>
    <row r="591" spans="4:4" s="52" customFormat="1">
      <c r="D591" s="202"/>
    </row>
    <row r="592" spans="4:4" s="52" customFormat="1">
      <c r="D592" s="202"/>
    </row>
    <row r="593" spans="4:4" s="52" customFormat="1">
      <c r="D593" s="202"/>
    </row>
    <row r="594" spans="4:4" s="52" customFormat="1">
      <c r="D594" s="202"/>
    </row>
    <row r="595" spans="4:4" s="52" customFormat="1">
      <c r="D595" s="202"/>
    </row>
    <row r="596" spans="4:4" s="52" customFormat="1">
      <c r="D596" s="202"/>
    </row>
    <row r="597" spans="4:4" s="52" customFormat="1">
      <c r="D597" s="202"/>
    </row>
    <row r="598" spans="4:4" s="52" customFormat="1">
      <c r="D598" s="202"/>
    </row>
    <row r="599" spans="4:4" s="52" customFormat="1">
      <c r="D599" s="202"/>
    </row>
    <row r="600" spans="4:4" s="52" customFormat="1">
      <c r="D600" s="202"/>
    </row>
    <row r="601" spans="4:4" s="52" customFormat="1">
      <c r="D601" s="202"/>
    </row>
    <row r="602" spans="4:4" s="52" customFormat="1">
      <c r="D602" s="202"/>
    </row>
    <row r="603" spans="4:4" s="52" customFormat="1">
      <c r="D603" s="202"/>
    </row>
    <row r="604" spans="4:4" s="52" customFormat="1">
      <c r="D604" s="202"/>
    </row>
    <row r="605" spans="4:4" s="52" customFormat="1">
      <c r="D605" s="202"/>
    </row>
    <row r="606" spans="4:4" s="52" customFormat="1">
      <c r="D606" s="202"/>
    </row>
    <row r="607" spans="4:4" s="52" customFormat="1">
      <c r="D607" s="202"/>
    </row>
    <row r="608" spans="4:4" s="52" customFormat="1">
      <c r="D608" s="202"/>
    </row>
    <row r="609" spans="1:4" s="52" customFormat="1">
      <c r="D609" s="202"/>
    </row>
    <row r="610" spans="1:4" s="52" customFormat="1">
      <c r="D610" s="202"/>
    </row>
    <row r="611" spans="1:4" s="52" customFormat="1">
      <c r="D611" s="202"/>
    </row>
    <row r="612" spans="1:4" s="52" customFormat="1">
      <c r="D612" s="202"/>
    </row>
    <row r="613" spans="1:4">
      <c r="A613" s="52"/>
      <c r="B613" s="52"/>
      <c r="C613" s="52"/>
      <c r="D613" s="202"/>
    </row>
    <row r="614" spans="1:4">
      <c r="A614" s="52"/>
      <c r="B614" s="52"/>
      <c r="C614" s="52"/>
      <c r="D614" s="202"/>
    </row>
    <row r="615" spans="1:4">
      <c r="A615" s="52"/>
      <c r="B615" s="52"/>
      <c r="C615" s="52"/>
      <c r="D615" s="202"/>
    </row>
    <row r="616" spans="1:4">
      <c r="A616" s="52"/>
      <c r="B616" s="52"/>
      <c r="C616" s="52"/>
      <c r="D616" s="202"/>
    </row>
    <row r="617" spans="1:4">
      <c r="A617" s="52"/>
      <c r="B617" s="52"/>
      <c r="C617" s="52"/>
      <c r="D617" s="202"/>
    </row>
    <row r="618" spans="1:4">
      <c r="A618" s="52"/>
      <c r="B618" s="52"/>
      <c r="C618" s="52"/>
      <c r="D618" s="202"/>
    </row>
    <row r="619" spans="1:4">
      <c r="A619" s="52"/>
      <c r="B619" s="52"/>
      <c r="C619" s="52"/>
      <c r="D619" s="202"/>
    </row>
    <row r="620" spans="1:4">
      <c r="A620" s="52"/>
      <c r="B620" s="52"/>
      <c r="C620" s="52"/>
      <c r="D620" s="202"/>
    </row>
    <row r="621" spans="1:4">
      <c r="A621" s="52"/>
      <c r="B621" s="52"/>
      <c r="C621" s="52"/>
      <c r="D621" s="202"/>
    </row>
    <row r="622" spans="1:4">
      <c r="A622" s="52"/>
      <c r="B622" s="52"/>
      <c r="C622" s="52"/>
      <c r="D622" s="202"/>
    </row>
    <row r="623" spans="1:4">
      <c r="A623" s="52"/>
      <c r="B623" s="52"/>
      <c r="C623" s="52"/>
      <c r="D623" s="202"/>
    </row>
  </sheetData>
  <mergeCells count="14">
    <mergeCell ref="C1:D1"/>
    <mergeCell ref="A2:D2"/>
    <mergeCell ref="A3:D3"/>
    <mergeCell ref="A4:D4"/>
    <mergeCell ref="A5:B5"/>
    <mergeCell ref="C5:D5"/>
    <mergeCell ref="E10:E11"/>
    <mergeCell ref="F10:F11"/>
    <mergeCell ref="A7:D8"/>
    <mergeCell ref="A9:D9"/>
    <mergeCell ref="A10:A11"/>
    <mergeCell ref="B10:B11"/>
    <mergeCell ref="C10:C11"/>
    <mergeCell ref="D10:D11"/>
  </mergeCells>
  <pageMargins left="0" right="0" top="0.19685039370078741" bottom="0" header="0.51181102362204722" footer="0.51181102362204722"/>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5"/>
  <sheetViews>
    <sheetView zoomScale="78" zoomScaleNormal="78" workbookViewId="0">
      <pane ySplit="11" topLeftCell="A110" activePane="bottomLeft" state="frozen"/>
      <selection pane="bottomLeft" sqref="A1:E117"/>
    </sheetView>
  </sheetViews>
  <sheetFormatPr defaultRowHeight="16.5"/>
  <cols>
    <col min="1" max="1" width="49.7109375" style="2" customWidth="1"/>
    <col min="2" max="2" width="13.28515625" style="2" customWidth="1"/>
    <col min="3" max="3" width="9.140625" style="2" customWidth="1"/>
    <col min="4" max="4" width="11.7109375" style="2" customWidth="1"/>
    <col min="5" max="5" width="11.8554687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182</v>
      </c>
      <c r="C1" s="357" t="s">
        <v>175</v>
      </c>
      <c r="D1" s="357"/>
      <c r="E1" s="357"/>
    </row>
    <row r="2" spans="1:9">
      <c r="A2" s="357" t="s">
        <v>13</v>
      </c>
      <c r="B2" s="357"/>
      <c r="C2" s="357"/>
      <c r="D2" s="357"/>
      <c r="E2" s="357"/>
    </row>
    <row r="3" spans="1:9">
      <c r="A3" s="357" t="s">
        <v>18</v>
      </c>
      <c r="B3" s="357"/>
      <c r="C3" s="357"/>
      <c r="D3" s="357"/>
      <c r="E3" s="357"/>
    </row>
    <row r="4" spans="1:9">
      <c r="A4" s="357" t="s">
        <v>165</v>
      </c>
      <c r="B4" s="357"/>
      <c r="C4" s="357"/>
      <c r="D4" s="357"/>
      <c r="E4" s="357"/>
    </row>
    <row r="5" spans="1:9">
      <c r="A5" s="357"/>
      <c r="B5" s="357"/>
      <c r="C5" s="357" t="s">
        <v>198</v>
      </c>
      <c r="D5" s="357"/>
      <c r="E5" s="370"/>
    </row>
    <row r="6" spans="1:9" ht="12.75" customHeight="1">
      <c r="A6" s="325" t="s">
        <v>182</v>
      </c>
    </row>
    <row r="7" spans="1:9">
      <c r="A7" s="380" t="s">
        <v>369</v>
      </c>
      <c r="B7" s="380"/>
      <c r="C7" s="380"/>
      <c r="D7" s="380"/>
      <c r="E7" s="55"/>
      <c r="F7" s="55"/>
      <c r="G7" s="52"/>
    </row>
    <row r="8" spans="1:9" ht="52.5" customHeight="1">
      <c r="A8" s="380"/>
      <c r="B8" s="380"/>
      <c r="C8" s="380"/>
      <c r="D8" s="380"/>
      <c r="E8" s="55"/>
      <c r="F8" s="55"/>
    </row>
    <row r="9" spans="1:9">
      <c r="A9" s="389"/>
      <c r="B9" s="389"/>
      <c r="C9" s="389"/>
      <c r="D9" s="389"/>
      <c r="E9" s="55"/>
      <c r="F9" s="55"/>
    </row>
    <row r="10" spans="1:9" ht="12.75" customHeight="1">
      <c r="A10" s="384" t="s">
        <v>2</v>
      </c>
      <c r="B10" s="384" t="s">
        <v>57</v>
      </c>
      <c r="C10" s="384" t="s">
        <v>58</v>
      </c>
      <c r="D10" s="387" t="s">
        <v>217</v>
      </c>
      <c r="E10" s="387" t="s">
        <v>363</v>
      </c>
      <c r="F10" s="388"/>
    </row>
    <row r="11" spans="1:9" ht="51" customHeight="1">
      <c r="A11" s="385"/>
      <c r="B11" s="385"/>
      <c r="C11" s="385"/>
      <c r="D11" s="387"/>
      <c r="E11" s="387"/>
      <c r="F11" s="388"/>
      <c r="G11" s="195"/>
      <c r="H11" s="195"/>
      <c r="I11" s="195"/>
    </row>
    <row r="12" spans="1:9" ht="51.75" customHeight="1">
      <c r="A12" s="262" t="s">
        <v>59</v>
      </c>
      <c r="B12" s="263" t="s">
        <v>218</v>
      </c>
      <c r="C12" s="264"/>
      <c r="D12" s="265">
        <f>D13+D17+D21</f>
        <v>815656.37</v>
      </c>
      <c r="E12" s="265">
        <f>E13+E17+E22</f>
        <v>0</v>
      </c>
      <c r="F12" s="211"/>
    </row>
    <row r="13" spans="1:9" ht="63.75" customHeight="1">
      <c r="A13" s="108" t="s">
        <v>60</v>
      </c>
      <c r="B13" s="266" t="s">
        <v>219</v>
      </c>
      <c r="C13" s="267"/>
      <c r="D13" s="268">
        <f t="shared" ref="D13:E15" si="0">D14</f>
        <v>505855.18</v>
      </c>
      <c r="E13" s="268">
        <f t="shared" si="0"/>
        <v>0</v>
      </c>
      <c r="F13" s="205"/>
    </row>
    <row r="14" spans="1:9" ht="67.5" customHeight="1">
      <c r="A14" s="108" t="s">
        <v>327</v>
      </c>
      <c r="B14" s="266" t="s">
        <v>231</v>
      </c>
      <c r="C14" s="267"/>
      <c r="D14" s="268">
        <f t="shared" si="0"/>
        <v>505855.18</v>
      </c>
      <c r="E14" s="268">
        <f t="shared" si="0"/>
        <v>0</v>
      </c>
      <c r="F14" s="205"/>
    </row>
    <row r="15" spans="1:9" ht="49.5" customHeight="1">
      <c r="A15" s="269" t="s">
        <v>172</v>
      </c>
      <c r="B15" s="257" t="s">
        <v>311</v>
      </c>
      <c r="C15" s="257"/>
      <c r="D15" s="268">
        <f t="shared" si="0"/>
        <v>505855.18</v>
      </c>
      <c r="E15" s="268">
        <f t="shared" si="0"/>
        <v>0</v>
      </c>
      <c r="F15" s="205"/>
    </row>
    <row r="16" spans="1:9" ht="36.75" customHeight="1">
      <c r="A16" s="269" t="s">
        <v>77</v>
      </c>
      <c r="B16" s="257"/>
      <c r="C16" s="257">
        <v>200</v>
      </c>
      <c r="D16" s="268">
        <v>505855.18</v>
      </c>
      <c r="E16" s="268">
        <v>0</v>
      </c>
      <c r="F16" s="205"/>
    </row>
    <row r="17" spans="1:6" ht="46.5" customHeight="1">
      <c r="A17" s="108" t="s">
        <v>62</v>
      </c>
      <c r="B17" s="266" t="s">
        <v>221</v>
      </c>
      <c r="C17" s="267"/>
      <c r="D17" s="268">
        <f>D18</f>
        <v>257296.48</v>
      </c>
      <c r="E17" s="268">
        <f>E19</f>
        <v>0</v>
      </c>
      <c r="F17" s="62"/>
    </row>
    <row r="18" spans="1:6" ht="46.5" customHeight="1">
      <c r="A18" s="108" t="s">
        <v>328</v>
      </c>
      <c r="B18" s="266" t="s">
        <v>232</v>
      </c>
      <c r="C18" s="267"/>
      <c r="D18" s="268">
        <f>D19</f>
        <v>257296.48</v>
      </c>
      <c r="E18" s="268">
        <f>E19</f>
        <v>0</v>
      </c>
      <c r="F18" s="62"/>
    </row>
    <row r="19" spans="1:6" ht="87.75" customHeight="1">
      <c r="A19" s="269" t="s">
        <v>171</v>
      </c>
      <c r="B19" s="264" t="s">
        <v>312</v>
      </c>
      <c r="C19" s="267"/>
      <c r="D19" s="268">
        <v>257296.48</v>
      </c>
      <c r="E19" s="268">
        <v>0</v>
      </c>
      <c r="F19" s="205"/>
    </row>
    <row r="20" spans="1:6" ht="33.75" customHeight="1">
      <c r="A20" s="269" t="s">
        <v>77</v>
      </c>
      <c r="B20" s="257"/>
      <c r="C20" s="257">
        <v>200</v>
      </c>
      <c r="D20" s="268">
        <v>257296.48</v>
      </c>
      <c r="E20" s="268">
        <v>0</v>
      </c>
      <c r="F20" s="205"/>
    </row>
    <row r="21" spans="1:6" ht="21.75" customHeight="1">
      <c r="A21" s="108" t="s">
        <v>64</v>
      </c>
      <c r="B21" s="266" t="s">
        <v>223</v>
      </c>
      <c r="C21" s="267"/>
      <c r="D21" s="268">
        <f>D22</f>
        <v>52504.71</v>
      </c>
      <c r="E21" s="268">
        <f>E23</f>
        <v>0</v>
      </c>
      <c r="F21" s="205"/>
    </row>
    <row r="22" spans="1:6" ht="82.5" customHeight="1">
      <c r="A22" s="108" t="s">
        <v>329</v>
      </c>
      <c r="B22" s="266" t="s">
        <v>233</v>
      </c>
      <c r="C22" s="267"/>
      <c r="D22" s="268">
        <f>D23</f>
        <v>52504.71</v>
      </c>
      <c r="E22" s="268">
        <f>E23</f>
        <v>0</v>
      </c>
      <c r="F22" s="205"/>
    </row>
    <row r="23" spans="1:6" ht="48.75" customHeight="1">
      <c r="A23" s="269" t="s">
        <v>170</v>
      </c>
      <c r="B23" s="264" t="s">
        <v>313</v>
      </c>
      <c r="C23" s="267"/>
      <c r="D23" s="268">
        <f>D24</f>
        <v>52504.71</v>
      </c>
      <c r="E23" s="268">
        <f>E24</f>
        <v>0</v>
      </c>
      <c r="F23" s="62"/>
    </row>
    <row r="24" spans="1:6" ht="34.5" customHeight="1">
      <c r="A24" s="269" t="s">
        <v>77</v>
      </c>
      <c r="B24" s="257"/>
      <c r="C24" s="257">
        <v>200</v>
      </c>
      <c r="D24" s="268">
        <v>52504.71</v>
      </c>
      <c r="E24" s="270">
        <v>0</v>
      </c>
      <c r="F24" s="62"/>
    </row>
    <row r="25" spans="1:6" ht="32.25" customHeight="1">
      <c r="A25" s="262" t="s">
        <v>66</v>
      </c>
      <c r="B25" s="263" t="s">
        <v>225</v>
      </c>
      <c r="C25" s="267"/>
      <c r="D25" s="268">
        <f>D26</f>
        <v>72320.75</v>
      </c>
      <c r="E25" s="268">
        <f t="shared" ref="D25:E28" si="1">E26</f>
        <v>0</v>
      </c>
      <c r="F25" s="62"/>
    </row>
    <row r="26" spans="1:6" ht="57" customHeight="1">
      <c r="A26" s="108" t="s">
        <v>67</v>
      </c>
      <c r="B26" s="266" t="s">
        <v>226</v>
      </c>
      <c r="C26" s="267"/>
      <c r="D26" s="268">
        <f>D27</f>
        <v>72320.75</v>
      </c>
      <c r="E26" s="268">
        <f>E28</f>
        <v>0</v>
      </c>
      <c r="F26" s="62"/>
    </row>
    <row r="27" spans="1:6" ht="57" customHeight="1">
      <c r="A27" s="108" t="s">
        <v>330</v>
      </c>
      <c r="B27" s="266" t="s">
        <v>234</v>
      </c>
      <c r="C27" s="267"/>
      <c r="D27" s="268">
        <f>D28</f>
        <v>72320.75</v>
      </c>
      <c r="E27" s="268">
        <f>E28</f>
        <v>0</v>
      </c>
      <c r="F27" s="62"/>
    </row>
    <row r="28" spans="1:6" ht="52.5" customHeight="1">
      <c r="A28" s="269" t="s">
        <v>169</v>
      </c>
      <c r="B28" s="264" t="s">
        <v>314</v>
      </c>
      <c r="C28" s="267"/>
      <c r="D28" s="268">
        <f t="shared" si="1"/>
        <v>72320.75</v>
      </c>
      <c r="E28" s="268">
        <f t="shared" si="1"/>
        <v>0</v>
      </c>
      <c r="F28" s="62"/>
    </row>
    <row r="29" spans="1:6" ht="34.5" customHeight="1">
      <c r="A29" s="269" t="s">
        <v>77</v>
      </c>
      <c r="B29" s="257"/>
      <c r="C29" s="257">
        <v>200</v>
      </c>
      <c r="D29" s="268">
        <v>72320.75</v>
      </c>
      <c r="E29" s="270">
        <v>0</v>
      </c>
      <c r="F29" s="62"/>
    </row>
    <row r="30" spans="1:6" ht="48.75" customHeight="1">
      <c r="A30" s="262" t="s">
        <v>69</v>
      </c>
      <c r="B30" s="263" t="s">
        <v>228</v>
      </c>
      <c r="C30" s="267"/>
      <c r="D30" s="268">
        <f>D31</f>
        <v>480000</v>
      </c>
      <c r="E30" s="268">
        <f>E31</f>
        <v>250000</v>
      </c>
      <c r="F30" s="62"/>
    </row>
    <row r="31" spans="1:6" ht="55.5" customHeight="1">
      <c r="A31" s="260" t="s">
        <v>70</v>
      </c>
      <c r="B31" s="108" t="s">
        <v>230</v>
      </c>
      <c r="C31" s="267"/>
      <c r="D31" s="268">
        <f>D33</f>
        <v>480000</v>
      </c>
      <c r="E31" s="268">
        <f>E33</f>
        <v>250000</v>
      </c>
      <c r="F31" s="62"/>
    </row>
    <row r="32" spans="1:6" ht="55.5" customHeight="1">
      <c r="A32" s="260" t="s">
        <v>235</v>
      </c>
      <c r="B32" s="108" t="s">
        <v>236</v>
      </c>
      <c r="C32" s="267"/>
      <c r="D32" s="268">
        <f>D33</f>
        <v>480000</v>
      </c>
      <c r="E32" s="268">
        <f>E33</f>
        <v>250000</v>
      </c>
      <c r="F32" s="62"/>
    </row>
    <row r="33" spans="1:9" ht="64.5" customHeight="1">
      <c r="A33" s="260" t="s">
        <v>315</v>
      </c>
      <c r="B33" s="264" t="s">
        <v>229</v>
      </c>
      <c r="C33" s="267"/>
      <c r="D33" s="268">
        <f>D34</f>
        <v>480000</v>
      </c>
      <c r="E33" s="270">
        <f>E34</f>
        <v>250000</v>
      </c>
      <c r="F33" s="62"/>
    </row>
    <row r="34" spans="1:9" ht="35.25" customHeight="1">
      <c r="A34" s="269" t="s">
        <v>77</v>
      </c>
      <c r="B34" s="257"/>
      <c r="C34" s="257">
        <v>200</v>
      </c>
      <c r="D34" s="268">
        <v>480000</v>
      </c>
      <c r="E34" s="270">
        <v>250000</v>
      </c>
      <c r="F34" s="62"/>
    </row>
    <row r="35" spans="1:9" ht="35.25" customHeight="1">
      <c r="A35" s="269" t="s">
        <v>422</v>
      </c>
      <c r="B35" s="257" t="s">
        <v>423</v>
      </c>
      <c r="C35" s="257"/>
      <c r="D35" s="268">
        <f>D36</f>
        <v>30000</v>
      </c>
      <c r="E35" s="270">
        <f>E36</f>
        <v>0</v>
      </c>
      <c r="F35" s="62"/>
    </row>
    <row r="36" spans="1:9" ht="35.25" customHeight="1">
      <c r="A36" s="269" t="s">
        <v>77</v>
      </c>
      <c r="B36" s="257"/>
      <c r="C36" s="257">
        <v>200</v>
      </c>
      <c r="D36" s="268">
        <v>30000</v>
      </c>
      <c r="E36" s="270">
        <v>0</v>
      </c>
      <c r="F36" s="62"/>
    </row>
    <row r="37" spans="1:9" ht="52.5" customHeight="1">
      <c r="A37" s="271" t="s">
        <v>107</v>
      </c>
      <c r="B37" s="272" t="s">
        <v>237</v>
      </c>
      <c r="C37" s="267"/>
      <c r="D37" s="268">
        <f t="shared" ref="D37" si="2">D38</f>
        <v>306000</v>
      </c>
      <c r="E37" s="268">
        <f>E38</f>
        <v>206000</v>
      </c>
      <c r="F37" s="62"/>
    </row>
    <row r="38" spans="1:9" ht="67.5" customHeight="1">
      <c r="A38" s="273" t="s">
        <v>72</v>
      </c>
      <c r="B38" s="274" t="s">
        <v>238</v>
      </c>
      <c r="C38" s="267"/>
      <c r="D38" s="268">
        <f>D39+D42</f>
        <v>306000</v>
      </c>
      <c r="E38" s="268">
        <f>E39+E42</f>
        <v>206000</v>
      </c>
      <c r="F38" s="62"/>
    </row>
    <row r="39" spans="1:9" ht="66" customHeight="1">
      <c r="A39" s="269" t="s">
        <v>239</v>
      </c>
      <c r="B39" s="257" t="s">
        <v>240</v>
      </c>
      <c r="C39" s="273"/>
      <c r="D39" s="275">
        <f>D40</f>
        <v>30000</v>
      </c>
      <c r="E39" s="270">
        <f>E40</f>
        <v>30000</v>
      </c>
      <c r="F39" s="62"/>
    </row>
    <row r="40" spans="1:9" ht="43.5" customHeight="1">
      <c r="A40" s="269" t="s">
        <v>338</v>
      </c>
      <c r="B40" s="257" t="s">
        <v>243</v>
      </c>
      <c r="C40" s="273"/>
      <c r="D40" s="275">
        <f>D41</f>
        <v>30000</v>
      </c>
      <c r="E40" s="270">
        <f>E41</f>
        <v>30000</v>
      </c>
      <c r="F40" s="62"/>
    </row>
    <row r="41" spans="1:9" ht="42.75" customHeight="1">
      <c r="A41" s="269" t="s">
        <v>77</v>
      </c>
      <c r="B41" s="257"/>
      <c r="C41" s="273">
        <v>200</v>
      </c>
      <c r="D41" s="275">
        <v>30000</v>
      </c>
      <c r="E41" s="270">
        <v>30000</v>
      </c>
      <c r="F41" s="62"/>
    </row>
    <row r="42" spans="1:9" ht="74.25" customHeight="1">
      <c r="A42" s="269" t="s">
        <v>241</v>
      </c>
      <c r="B42" s="257" t="s">
        <v>242</v>
      </c>
      <c r="C42" s="273"/>
      <c r="D42" s="275">
        <f>D43</f>
        <v>276000</v>
      </c>
      <c r="E42" s="270">
        <f>E43</f>
        <v>176000</v>
      </c>
      <c r="F42" s="62"/>
    </row>
    <row r="43" spans="1:9" ht="32.25" customHeight="1">
      <c r="A43" s="269" t="s">
        <v>338</v>
      </c>
      <c r="B43" s="257" t="s">
        <v>244</v>
      </c>
      <c r="C43" s="276"/>
      <c r="D43" s="275">
        <f>D44</f>
        <v>276000</v>
      </c>
      <c r="E43" s="270">
        <f>E44</f>
        <v>176000</v>
      </c>
      <c r="F43" s="62"/>
    </row>
    <row r="44" spans="1:9" ht="32.25" customHeight="1">
      <c r="A44" s="269" t="s">
        <v>77</v>
      </c>
      <c r="B44" s="257"/>
      <c r="C44" s="273">
        <v>200</v>
      </c>
      <c r="D44" s="275">
        <v>276000</v>
      </c>
      <c r="E44" s="270">
        <v>176000</v>
      </c>
      <c r="F44" s="62"/>
    </row>
    <row r="45" spans="1:9" ht="48.75" customHeight="1">
      <c r="A45" s="262" t="s">
        <v>73</v>
      </c>
      <c r="B45" s="263" t="s">
        <v>245</v>
      </c>
      <c r="C45" s="277"/>
      <c r="D45" s="270">
        <f>D50+D54+D46+D58</f>
        <v>1202022</v>
      </c>
      <c r="E45" s="270">
        <f>E50+E54</f>
        <v>0</v>
      </c>
      <c r="F45" s="62"/>
    </row>
    <row r="46" spans="1:9" ht="49.5" customHeight="1">
      <c r="A46" s="246" t="s">
        <v>74</v>
      </c>
      <c r="B46" s="39" t="s">
        <v>246</v>
      </c>
      <c r="C46" s="65"/>
      <c r="D46" s="315">
        <f>D47</f>
        <v>948713</v>
      </c>
      <c r="E46" s="317">
        <f>E47</f>
        <v>0</v>
      </c>
      <c r="F46" s="62"/>
      <c r="G46" s="52"/>
      <c r="H46" s="52"/>
      <c r="I46" s="52"/>
    </row>
    <row r="47" spans="1:9" ht="49.5" customHeight="1">
      <c r="A47" s="253" t="s">
        <v>324</v>
      </c>
      <c r="B47" s="41" t="s">
        <v>322</v>
      </c>
      <c r="C47" s="65"/>
      <c r="D47" s="315">
        <f>D48</f>
        <v>948713</v>
      </c>
      <c r="E47" s="317">
        <f>E48</f>
        <v>0</v>
      </c>
      <c r="F47" s="62"/>
      <c r="G47" s="52"/>
      <c r="H47" s="52"/>
      <c r="I47" s="52"/>
    </row>
    <row r="48" spans="1:9" ht="49.5" customHeight="1">
      <c r="A48" s="253" t="s">
        <v>325</v>
      </c>
      <c r="B48" s="41" t="s">
        <v>326</v>
      </c>
      <c r="C48" s="68" t="s">
        <v>182</v>
      </c>
      <c r="D48" s="315">
        <v>948713</v>
      </c>
      <c r="E48" s="317">
        <v>0</v>
      </c>
      <c r="F48" s="62"/>
      <c r="G48" s="52"/>
      <c r="H48" s="52"/>
      <c r="I48" s="52"/>
    </row>
    <row r="49" spans="1:9" ht="49.5" customHeight="1">
      <c r="A49" s="255" t="s">
        <v>255</v>
      </c>
      <c r="B49" s="41"/>
      <c r="C49" s="68" t="s">
        <v>323</v>
      </c>
      <c r="D49" s="316">
        <v>948713</v>
      </c>
      <c r="E49" s="320">
        <v>0</v>
      </c>
      <c r="F49" s="62"/>
      <c r="G49" s="52"/>
      <c r="H49" s="52"/>
      <c r="I49" s="52"/>
    </row>
    <row r="50" spans="1:9" ht="65.25" customHeight="1">
      <c r="A50" s="260" t="s">
        <v>75</v>
      </c>
      <c r="B50" s="266" t="s">
        <v>248</v>
      </c>
      <c r="C50" s="278"/>
      <c r="D50" s="270">
        <f t="shared" ref="D50:E52" si="3">D51</f>
        <v>14400</v>
      </c>
      <c r="E50" s="270">
        <f t="shared" si="3"/>
        <v>0</v>
      </c>
      <c r="F50" s="62"/>
    </row>
    <row r="51" spans="1:9" ht="84" customHeight="1">
      <c r="A51" s="257" t="s">
        <v>331</v>
      </c>
      <c r="B51" s="266" t="s">
        <v>254</v>
      </c>
      <c r="C51" s="278" t="s">
        <v>182</v>
      </c>
      <c r="D51" s="270">
        <f t="shared" si="3"/>
        <v>14400</v>
      </c>
      <c r="E51" s="270">
        <f t="shared" si="3"/>
        <v>0</v>
      </c>
      <c r="F51" s="62"/>
    </row>
    <row r="52" spans="1:9" ht="69" customHeight="1">
      <c r="A52" s="260" t="s">
        <v>250</v>
      </c>
      <c r="B52" s="264" t="s">
        <v>316</v>
      </c>
      <c r="C52" s="278"/>
      <c r="D52" s="270">
        <f t="shared" si="3"/>
        <v>14400</v>
      </c>
      <c r="E52" s="270">
        <f t="shared" si="3"/>
        <v>0</v>
      </c>
      <c r="F52" s="62"/>
    </row>
    <row r="53" spans="1:9" ht="23.25" customHeight="1">
      <c r="A53" s="257" t="s">
        <v>251</v>
      </c>
      <c r="B53" s="257"/>
      <c r="C53" s="257">
        <v>300</v>
      </c>
      <c r="D53" s="270">
        <v>14400</v>
      </c>
      <c r="E53" s="270">
        <v>0</v>
      </c>
      <c r="F53" s="62"/>
    </row>
    <row r="54" spans="1:9" ht="68.25" customHeight="1">
      <c r="A54" s="279" t="s">
        <v>79</v>
      </c>
      <c r="B54" s="280" t="s">
        <v>249</v>
      </c>
      <c r="C54" s="281"/>
      <c r="D54" s="282">
        <f>D56</f>
        <v>108229</v>
      </c>
      <c r="E54" s="270">
        <f>E55</f>
        <v>0</v>
      </c>
      <c r="F54" s="62"/>
    </row>
    <row r="55" spans="1:9" ht="68.25" customHeight="1">
      <c r="A55" s="260" t="s">
        <v>335</v>
      </c>
      <c r="B55" s="266" t="s">
        <v>256</v>
      </c>
      <c r="C55" s="281"/>
      <c r="D55" s="270">
        <f>D56</f>
        <v>108229</v>
      </c>
      <c r="E55" s="270">
        <f>E56</f>
        <v>0</v>
      </c>
      <c r="F55" s="62"/>
    </row>
    <row r="56" spans="1:9" ht="69" customHeight="1">
      <c r="A56" s="260" t="s">
        <v>247</v>
      </c>
      <c r="B56" s="264" t="s">
        <v>257</v>
      </c>
      <c r="C56" s="281"/>
      <c r="D56" s="270">
        <f>D57</f>
        <v>108229</v>
      </c>
      <c r="E56" s="270">
        <f>E57</f>
        <v>0</v>
      </c>
      <c r="F56" s="62"/>
    </row>
    <row r="57" spans="1:9" ht="51.75" customHeight="1">
      <c r="A57" s="255" t="s">
        <v>255</v>
      </c>
      <c r="B57" s="283"/>
      <c r="C57" s="255">
        <v>400</v>
      </c>
      <c r="D57" s="284">
        <v>108229</v>
      </c>
      <c r="E57" s="270">
        <v>0</v>
      </c>
      <c r="F57" s="62"/>
    </row>
    <row r="58" spans="1:9" ht="48.75" customHeight="1">
      <c r="A58" s="256" t="s">
        <v>258</v>
      </c>
      <c r="B58" s="235" t="s">
        <v>259</v>
      </c>
      <c r="C58" s="64"/>
      <c r="D58" s="317">
        <f t="shared" ref="D58:E60" si="4">D59</f>
        <v>130680</v>
      </c>
      <c r="E58" s="317">
        <f t="shared" si="4"/>
        <v>0</v>
      </c>
      <c r="F58" s="60"/>
      <c r="G58" s="52"/>
      <c r="H58" s="52"/>
      <c r="I58" s="52"/>
    </row>
    <row r="59" spans="1:9" ht="72" customHeight="1">
      <c r="A59" s="257" t="s">
        <v>332</v>
      </c>
      <c r="B59" s="1" t="s">
        <v>260</v>
      </c>
      <c r="C59" s="64"/>
      <c r="D59" s="317">
        <f t="shared" si="4"/>
        <v>130680</v>
      </c>
      <c r="E59" s="317">
        <f t="shared" si="4"/>
        <v>0</v>
      </c>
      <c r="F59" s="60"/>
      <c r="G59" s="52"/>
      <c r="H59" s="52"/>
      <c r="I59" s="52"/>
    </row>
    <row r="60" spans="1:9" ht="53.25" customHeight="1">
      <c r="A60" s="253" t="s">
        <v>261</v>
      </c>
      <c r="B60" s="212" t="s">
        <v>388</v>
      </c>
      <c r="C60" s="64"/>
      <c r="D60" s="317">
        <f t="shared" si="4"/>
        <v>130680</v>
      </c>
      <c r="E60" s="317">
        <f t="shared" si="4"/>
        <v>0</v>
      </c>
      <c r="F60" s="60"/>
      <c r="G60" s="52"/>
      <c r="H60" s="52"/>
      <c r="I60" s="52"/>
    </row>
    <row r="61" spans="1:9" ht="23.25" customHeight="1">
      <c r="A61" s="245" t="s">
        <v>251</v>
      </c>
      <c r="B61" s="63"/>
      <c r="C61" s="64">
        <v>300</v>
      </c>
      <c r="D61" s="317">
        <v>130680</v>
      </c>
      <c r="E61" s="317">
        <v>0</v>
      </c>
      <c r="F61" s="60"/>
      <c r="G61" s="52"/>
      <c r="H61" s="52"/>
      <c r="I61" s="52"/>
    </row>
    <row r="62" spans="1:9" ht="42" customHeight="1">
      <c r="A62" s="262" t="s">
        <v>80</v>
      </c>
      <c r="B62" s="263" t="s">
        <v>262</v>
      </c>
      <c r="C62" s="278"/>
      <c r="D62" s="270">
        <f>D63</f>
        <v>15095496</v>
      </c>
      <c r="E62" s="270">
        <f>E63</f>
        <v>13308496</v>
      </c>
      <c r="F62" s="62"/>
    </row>
    <row r="63" spans="1:9" ht="46.5" customHeight="1">
      <c r="A63" s="108" t="s">
        <v>81</v>
      </c>
      <c r="B63" s="266" t="s">
        <v>263</v>
      </c>
      <c r="C63" s="278"/>
      <c r="D63" s="270">
        <f>D64+D67</f>
        <v>15095496</v>
      </c>
      <c r="E63" s="270">
        <f>E64+E67</f>
        <v>13308496</v>
      </c>
      <c r="F63" s="62"/>
    </row>
    <row r="64" spans="1:9" ht="57" customHeight="1">
      <c r="A64" s="108" t="s">
        <v>265</v>
      </c>
      <c r="B64" s="266" t="s">
        <v>266</v>
      </c>
      <c r="C64" s="278"/>
      <c r="D64" s="270">
        <f>D65</f>
        <v>3341000</v>
      </c>
      <c r="E64" s="270">
        <f>E65</f>
        <v>2114000</v>
      </c>
      <c r="F64" s="62"/>
    </row>
    <row r="65" spans="1:6" ht="51.75" customHeight="1">
      <c r="A65" s="108" t="s">
        <v>270</v>
      </c>
      <c r="B65" s="266" t="s">
        <v>273</v>
      </c>
      <c r="C65" s="287"/>
      <c r="D65" s="270">
        <f>D66</f>
        <v>3341000</v>
      </c>
      <c r="E65" s="270">
        <f>E66</f>
        <v>2114000</v>
      </c>
      <c r="F65" s="62"/>
    </row>
    <row r="66" spans="1:6" ht="33.75" customHeight="1">
      <c r="A66" s="285" t="s">
        <v>77</v>
      </c>
      <c r="B66" s="286"/>
      <c r="C66" s="287" t="s">
        <v>205</v>
      </c>
      <c r="D66" s="282">
        <v>3341000</v>
      </c>
      <c r="E66" s="282">
        <v>2114000</v>
      </c>
      <c r="F66" s="62"/>
    </row>
    <row r="67" spans="1:6" ht="51.75" customHeight="1">
      <c r="A67" s="108" t="s">
        <v>268</v>
      </c>
      <c r="B67" s="266" t="s">
        <v>269</v>
      </c>
      <c r="C67" s="287"/>
      <c r="D67" s="270">
        <f>D68+D70+D72</f>
        <v>11754496</v>
      </c>
      <c r="E67" s="270">
        <f>E68+E70+E72</f>
        <v>11194496</v>
      </c>
      <c r="F67" s="62"/>
    </row>
    <row r="68" spans="1:6" ht="48" customHeight="1">
      <c r="A68" s="108" t="s">
        <v>82</v>
      </c>
      <c r="B68" s="264" t="s">
        <v>271</v>
      </c>
      <c r="C68" s="281"/>
      <c r="D68" s="270">
        <f>D69</f>
        <v>11194496</v>
      </c>
      <c r="E68" s="270">
        <f>E69</f>
        <v>11194496</v>
      </c>
      <c r="F68" s="62"/>
    </row>
    <row r="69" spans="1:6" ht="37.5" customHeight="1">
      <c r="A69" s="288" t="s">
        <v>77</v>
      </c>
      <c r="B69" s="245"/>
      <c r="C69" s="245">
        <v>200</v>
      </c>
      <c r="D69" s="270">
        <v>11194496</v>
      </c>
      <c r="E69" s="270">
        <v>11194496</v>
      </c>
      <c r="F69" s="62"/>
    </row>
    <row r="70" spans="1:6" ht="37.5" customHeight="1">
      <c r="A70" s="23" t="s">
        <v>336</v>
      </c>
      <c r="B70" s="257" t="s">
        <v>272</v>
      </c>
      <c r="C70" s="245"/>
      <c r="D70" s="270">
        <f>D71</f>
        <v>560000</v>
      </c>
      <c r="E70" s="270">
        <f>E71</f>
        <v>0</v>
      </c>
      <c r="F70" s="62"/>
    </row>
    <row r="71" spans="1:6" ht="37.5" customHeight="1">
      <c r="A71" s="288" t="s">
        <v>77</v>
      </c>
      <c r="B71" s="245"/>
      <c r="C71" s="245">
        <v>200</v>
      </c>
      <c r="D71" s="270">
        <v>560000</v>
      </c>
      <c r="E71" s="270">
        <v>0</v>
      </c>
      <c r="F71" s="62"/>
    </row>
    <row r="72" spans="1:6" ht="37.5" customHeight="1">
      <c r="A72" s="244" t="s">
        <v>419</v>
      </c>
      <c r="B72" s="2" t="s">
        <v>420</v>
      </c>
      <c r="C72" s="64"/>
      <c r="D72" s="317">
        <f>D73</f>
        <v>0</v>
      </c>
      <c r="E72" s="317">
        <v>0</v>
      </c>
      <c r="F72" s="62"/>
    </row>
    <row r="73" spans="1:6" ht="37.5" customHeight="1">
      <c r="A73" s="249" t="s">
        <v>255</v>
      </c>
      <c r="B73" s="63"/>
      <c r="C73" s="64">
        <v>400</v>
      </c>
      <c r="D73" s="317">
        <v>0</v>
      </c>
      <c r="E73" s="317">
        <v>0</v>
      </c>
      <c r="F73" s="62"/>
    </row>
    <row r="74" spans="1:6" ht="70.5" customHeight="1">
      <c r="A74" s="271" t="s">
        <v>83</v>
      </c>
      <c r="B74" s="272" t="s">
        <v>274</v>
      </c>
      <c r="C74" s="278"/>
      <c r="D74" s="270">
        <f>D75</f>
        <v>50000</v>
      </c>
      <c r="E74" s="270">
        <f>E75</f>
        <v>10000</v>
      </c>
      <c r="F74" s="62"/>
    </row>
    <row r="75" spans="1:6" ht="73.5" customHeight="1">
      <c r="A75" s="273" t="s">
        <v>84</v>
      </c>
      <c r="B75" s="274" t="s">
        <v>275</v>
      </c>
      <c r="C75" s="278"/>
      <c r="D75" s="270">
        <f>D76+D79</f>
        <v>50000</v>
      </c>
      <c r="E75" s="270">
        <f>E76+E79</f>
        <v>10000</v>
      </c>
      <c r="F75" s="62"/>
    </row>
    <row r="76" spans="1:6" ht="41.25" customHeight="1">
      <c r="A76" s="273" t="s">
        <v>333</v>
      </c>
      <c r="B76" s="274" t="s">
        <v>276</v>
      </c>
      <c r="C76" s="278"/>
      <c r="D76" s="270">
        <f>D77</f>
        <v>40000</v>
      </c>
      <c r="E76" s="270">
        <f>E77</f>
        <v>5000</v>
      </c>
      <c r="F76" s="62"/>
    </row>
    <row r="77" spans="1:6" ht="41.25" customHeight="1">
      <c r="A77" s="108" t="s">
        <v>85</v>
      </c>
      <c r="B77" s="266" t="s">
        <v>277</v>
      </c>
      <c r="C77" s="278"/>
      <c r="D77" s="270">
        <f>D78</f>
        <v>40000</v>
      </c>
      <c r="E77" s="268">
        <f>E78</f>
        <v>5000</v>
      </c>
      <c r="F77" s="62"/>
    </row>
    <row r="78" spans="1:6" ht="34.5" customHeight="1">
      <c r="A78" s="269" t="s">
        <v>77</v>
      </c>
      <c r="B78" s="257"/>
      <c r="C78" s="273">
        <v>200</v>
      </c>
      <c r="D78" s="270">
        <v>40000</v>
      </c>
      <c r="E78" s="270">
        <v>5000</v>
      </c>
      <c r="F78" s="62"/>
    </row>
    <row r="79" spans="1:6" ht="62.25" customHeight="1">
      <c r="A79" s="269" t="s">
        <v>334</v>
      </c>
      <c r="B79" s="257" t="s">
        <v>278</v>
      </c>
      <c r="C79" s="273"/>
      <c r="D79" s="270">
        <f>D80</f>
        <v>10000</v>
      </c>
      <c r="E79" s="270">
        <f>E80</f>
        <v>5000</v>
      </c>
      <c r="F79" s="62"/>
    </row>
    <row r="80" spans="1:6" ht="59.25" customHeight="1">
      <c r="A80" s="108" t="s">
        <v>86</v>
      </c>
      <c r="B80" s="266" t="s">
        <v>279</v>
      </c>
      <c r="C80" s="278"/>
      <c r="D80" s="270">
        <f>D81</f>
        <v>10000</v>
      </c>
      <c r="E80" s="270">
        <f>E81</f>
        <v>5000</v>
      </c>
      <c r="F80" s="62"/>
    </row>
    <row r="81" spans="1:9" ht="34.5" customHeight="1">
      <c r="A81" s="269" t="s">
        <v>77</v>
      </c>
      <c r="B81" s="257"/>
      <c r="C81" s="273">
        <v>200</v>
      </c>
      <c r="D81" s="270">
        <v>10000</v>
      </c>
      <c r="E81" s="270">
        <v>5000</v>
      </c>
      <c r="F81" s="62"/>
    </row>
    <row r="82" spans="1:9" ht="41.25" customHeight="1">
      <c r="A82" s="271" t="s">
        <v>87</v>
      </c>
      <c r="B82" s="272" t="s">
        <v>317</v>
      </c>
      <c r="C82" s="278"/>
      <c r="D82" s="270">
        <f>D83</f>
        <v>4375000</v>
      </c>
      <c r="E82" s="270">
        <f>E83</f>
        <v>1129000</v>
      </c>
      <c r="F82" s="62"/>
    </row>
    <row r="83" spans="1:9" ht="56.25" customHeight="1">
      <c r="A83" s="257" t="s">
        <v>88</v>
      </c>
      <c r="B83" s="264" t="s">
        <v>281</v>
      </c>
      <c r="C83" s="278"/>
      <c r="D83" s="270">
        <f>D90+D93+D96+D87+D84</f>
        <v>4375000</v>
      </c>
      <c r="E83" s="270">
        <f>E90+E93+E96</f>
        <v>1129000</v>
      </c>
      <c r="F83" s="62"/>
    </row>
    <row r="84" spans="1:9" ht="48.75" customHeight="1">
      <c r="A84" s="248" t="s">
        <v>282</v>
      </c>
      <c r="B84" s="42" t="s">
        <v>283</v>
      </c>
      <c r="C84" s="77"/>
      <c r="D84" s="317">
        <f>D85</f>
        <v>150000</v>
      </c>
      <c r="E84" s="317">
        <f>E85</f>
        <v>0</v>
      </c>
      <c r="F84" s="60"/>
      <c r="G84" s="52"/>
      <c r="H84" s="52"/>
      <c r="I84" s="52"/>
    </row>
    <row r="85" spans="1:9" ht="48.75" customHeight="1">
      <c r="A85" s="252" t="s">
        <v>339</v>
      </c>
      <c r="B85" s="46" t="s">
        <v>284</v>
      </c>
      <c r="C85" s="58"/>
      <c r="D85" s="315">
        <f>D86</f>
        <v>150000</v>
      </c>
      <c r="E85" s="317">
        <f>E86</f>
        <v>0</v>
      </c>
      <c r="F85" s="60"/>
      <c r="G85" s="52"/>
      <c r="H85" s="52"/>
      <c r="I85" s="52"/>
    </row>
    <row r="86" spans="1:9" ht="48.75" customHeight="1">
      <c r="A86" s="249" t="s">
        <v>77</v>
      </c>
      <c r="B86" s="63"/>
      <c r="C86" s="73">
        <v>200</v>
      </c>
      <c r="D86" s="315">
        <v>150000</v>
      </c>
      <c r="E86" s="317">
        <v>0</v>
      </c>
      <c r="F86" s="60"/>
      <c r="G86" s="52"/>
      <c r="H86" s="52"/>
      <c r="I86" s="52"/>
    </row>
    <row r="87" spans="1:9" ht="33.75" customHeight="1">
      <c r="A87" s="244" t="s">
        <v>285</v>
      </c>
      <c r="B87" s="322" t="s">
        <v>286</v>
      </c>
      <c r="C87" s="73"/>
      <c r="D87" s="315">
        <f>D88</f>
        <v>50000</v>
      </c>
      <c r="E87" s="317">
        <f>E88</f>
        <v>0</v>
      </c>
      <c r="F87" s="60"/>
      <c r="G87" s="52"/>
      <c r="H87" s="52"/>
      <c r="I87" s="52"/>
    </row>
    <row r="88" spans="1:9" ht="33" customHeight="1">
      <c r="A88" s="252" t="s">
        <v>91</v>
      </c>
      <c r="B88" s="318" t="s">
        <v>287</v>
      </c>
      <c r="C88" s="58"/>
      <c r="D88" s="315">
        <f>D89</f>
        <v>50000</v>
      </c>
      <c r="E88" s="317">
        <f>E89</f>
        <v>0</v>
      </c>
      <c r="F88" s="60"/>
      <c r="G88" s="52"/>
      <c r="H88" s="52"/>
      <c r="I88" s="52"/>
    </row>
    <row r="89" spans="1:9" ht="33" customHeight="1">
      <c r="A89" s="249" t="s">
        <v>77</v>
      </c>
      <c r="B89" s="63"/>
      <c r="C89" s="73">
        <v>200</v>
      </c>
      <c r="D89" s="316">
        <v>50000</v>
      </c>
      <c r="E89" s="317">
        <v>0</v>
      </c>
      <c r="F89" s="60"/>
      <c r="G89" s="52"/>
      <c r="H89" s="52"/>
      <c r="I89" s="52"/>
    </row>
    <row r="90" spans="1:9" ht="24" customHeight="1">
      <c r="A90" s="269" t="s">
        <v>288</v>
      </c>
      <c r="B90" s="257" t="s">
        <v>289</v>
      </c>
      <c r="C90" s="276"/>
      <c r="D90" s="268">
        <f>D91</f>
        <v>280000</v>
      </c>
      <c r="E90" s="270">
        <f>E91</f>
        <v>0</v>
      </c>
      <c r="F90" s="62"/>
    </row>
    <row r="91" spans="1:9" ht="33.75" customHeight="1">
      <c r="A91" s="273" t="s">
        <v>90</v>
      </c>
      <c r="B91" s="274" t="s">
        <v>292</v>
      </c>
      <c r="C91" s="290"/>
      <c r="D91" s="268">
        <f>D92</f>
        <v>280000</v>
      </c>
      <c r="E91" s="270">
        <f>E92</f>
        <v>0</v>
      </c>
      <c r="F91" s="62"/>
    </row>
    <row r="92" spans="1:9" ht="47.25" customHeight="1">
      <c r="A92" s="288" t="s">
        <v>77</v>
      </c>
      <c r="B92" s="245"/>
      <c r="C92" s="276">
        <v>200</v>
      </c>
      <c r="D92" s="289">
        <v>280000</v>
      </c>
      <c r="E92" s="268">
        <v>0</v>
      </c>
      <c r="F92" s="62"/>
      <c r="G92" s="52"/>
      <c r="H92" s="52"/>
      <c r="I92" s="52"/>
    </row>
    <row r="93" spans="1:9" ht="59.25" customHeight="1">
      <c r="A93" s="269" t="s">
        <v>290</v>
      </c>
      <c r="B93" s="257" t="s">
        <v>291</v>
      </c>
      <c r="C93" s="276"/>
      <c r="D93" s="289">
        <f>D94</f>
        <v>295000</v>
      </c>
      <c r="E93" s="270">
        <f>E94</f>
        <v>105000</v>
      </c>
      <c r="F93" s="62"/>
      <c r="G93" s="52"/>
      <c r="H93" s="52"/>
      <c r="I93" s="52"/>
    </row>
    <row r="94" spans="1:9" ht="49.5" customHeight="1">
      <c r="A94" s="273" t="s">
        <v>339</v>
      </c>
      <c r="B94" s="274" t="s">
        <v>293</v>
      </c>
      <c r="C94" s="290"/>
      <c r="D94" s="268">
        <f>D95</f>
        <v>295000</v>
      </c>
      <c r="E94" s="270">
        <f>E95</f>
        <v>105000</v>
      </c>
      <c r="F94" s="62"/>
      <c r="G94" s="52"/>
      <c r="H94" s="52"/>
      <c r="I94" s="52"/>
    </row>
    <row r="95" spans="1:9" ht="30.75" customHeight="1">
      <c r="A95" s="288" t="s">
        <v>77</v>
      </c>
      <c r="B95" s="245"/>
      <c r="C95" s="276">
        <v>200</v>
      </c>
      <c r="D95" s="268">
        <v>295000</v>
      </c>
      <c r="E95" s="270">
        <v>105000</v>
      </c>
      <c r="F95" s="62"/>
      <c r="G95" s="52"/>
      <c r="H95" s="52"/>
      <c r="I95" s="52"/>
    </row>
    <row r="96" spans="1:9" ht="29.25" customHeight="1">
      <c r="A96" s="269" t="s">
        <v>294</v>
      </c>
      <c r="B96" s="257" t="s">
        <v>337</v>
      </c>
      <c r="C96" s="276"/>
      <c r="D96" s="268">
        <f>D97</f>
        <v>3600000</v>
      </c>
      <c r="E96" s="270">
        <f>E97</f>
        <v>1024000</v>
      </c>
      <c r="F96" s="62"/>
      <c r="G96" s="52"/>
      <c r="H96" s="52"/>
      <c r="I96" s="52"/>
    </row>
    <row r="97" spans="1:9" ht="33" customHeight="1">
      <c r="A97" s="273" t="s">
        <v>89</v>
      </c>
      <c r="B97" s="274" t="s">
        <v>295</v>
      </c>
      <c r="C97" s="281"/>
      <c r="D97" s="270">
        <f>D98</f>
        <v>3600000</v>
      </c>
      <c r="E97" s="270">
        <f>E98</f>
        <v>1024000</v>
      </c>
      <c r="F97" s="62"/>
      <c r="G97" s="52"/>
      <c r="H97" s="52"/>
      <c r="I97" s="52"/>
    </row>
    <row r="98" spans="1:9" ht="49.5" customHeight="1">
      <c r="A98" s="288" t="s">
        <v>77</v>
      </c>
      <c r="B98" s="245"/>
      <c r="C98" s="276">
        <v>200</v>
      </c>
      <c r="D98" s="282">
        <v>3600000</v>
      </c>
      <c r="E98" s="270">
        <v>1024000</v>
      </c>
      <c r="F98" s="62"/>
      <c r="G98" s="52"/>
      <c r="H98" s="52"/>
      <c r="I98" s="52"/>
    </row>
    <row r="99" spans="1:9" s="16" customFormat="1" ht="21" customHeight="1">
      <c r="A99" s="271" t="s">
        <v>92</v>
      </c>
      <c r="B99" s="271" t="s">
        <v>296</v>
      </c>
      <c r="C99" s="267"/>
      <c r="D99" s="268">
        <f>D103+D105+D109+D111+D113+D100</f>
        <v>5285026.8</v>
      </c>
      <c r="E99" s="268">
        <f>E103+E105+E109+E111+E113+E100</f>
        <v>4799300</v>
      </c>
      <c r="F99" s="205"/>
    </row>
    <row r="100" spans="1:9" ht="45" customHeight="1">
      <c r="A100" s="244" t="s">
        <v>367</v>
      </c>
      <c r="B100" s="308" t="s">
        <v>366</v>
      </c>
      <c r="C100" s="239"/>
      <c r="D100" s="321">
        <f>D101+D102</f>
        <v>180550</v>
      </c>
      <c r="E100" s="317">
        <f>E101+E102</f>
        <v>180550</v>
      </c>
      <c r="F100" s="60"/>
      <c r="G100" s="52"/>
      <c r="H100" s="52"/>
      <c r="I100" s="52"/>
    </row>
    <row r="101" spans="1:9" ht="57" customHeight="1">
      <c r="A101" s="312" t="s">
        <v>368</v>
      </c>
      <c r="B101" s="308"/>
      <c r="C101" s="239" t="s">
        <v>309</v>
      </c>
      <c r="D101" s="319">
        <v>154654.03</v>
      </c>
      <c r="E101" s="320">
        <v>154654.03</v>
      </c>
      <c r="F101" s="60"/>
      <c r="G101" s="52"/>
      <c r="H101" s="52"/>
      <c r="I101" s="52"/>
    </row>
    <row r="102" spans="1:9" ht="42.75" customHeight="1">
      <c r="A102" s="288" t="s">
        <v>77</v>
      </c>
      <c r="B102" s="338"/>
      <c r="C102" s="239" t="s">
        <v>205</v>
      </c>
      <c r="D102" s="319">
        <v>25895.97</v>
      </c>
      <c r="E102" s="320">
        <v>25895.97</v>
      </c>
      <c r="F102" s="60"/>
      <c r="G102" s="52"/>
      <c r="H102" s="52"/>
      <c r="I102" s="52"/>
    </row>
    <row r="103" spans="1:9" s="16" customFormat="1" ht="25.5" customHeight="1">
      <c r="A103" s="108" t="s">
        <v>93</v>
      </c>
      <c r="B103" s="108" t="s">
        <v>297</v>
      </c>
      <c r="C103" s="267"/>
      <c r="D103" s="268">
        <f>D104</f>
        <v>990000</v>
      </c>
      <c r="E103" s="268">
        <f>E104</f>
        <v>990000</v>
      </c>
      <c r="F103" s="223"/>
    </row>
    <row r="104" spans="1:9" s="16" customFormat="1" ht="72.75" customHeight="1">
      <c r="A104" s="288" t="s">
        <v>96</v>
      </c>
      <c r="B104" s="245"/>
      <c r="C104" s="273">
        <v>100</v>
      </c>
      <c r="D104" s="270">
        <v>990000</v>
      </c>
      <c r="E104" s="268">
        <v>990000</v>
      </c>
      <c r="F104" s="223"/>
    </row>
    <row r="105" spans="1:9" s="16" customFormat="1" ht="25.5" customHeight="1">
      <c r="A105" s="108" t="s">
        <v>94</v>
      </c>
      <c r="B105" s="108" t="s">
        <v>298</v>
      </c>
      <c r="C105" s="273" t="s">
        <v>182</v>
      </c>
      <c r="D105" s="270">
        <f>D106+D107+D108</f>
        <v>3907750</v>
      </c>
      <c r="E105" s="268">
        <f>E106+E107+E108</f>
        <v>3487750</v>
      </c>
      <c r="F105" s="223"/>
    </row>
    <row r="106" spans="1:9" s="16" customFormat="1" ht="69" customHeight="1">
      <c r="A106" s="288" t="s">
        <v>96</v>
      </c>
      <c r="B106" s="245"/>
      <c r="C106" s="273">
        <v>100</v>
      </c>
      <c r="D106" s="270">
        <v>3182750</v>
      </c>
      <c r="E106" s="268">
        <v>3182750</v>
      </c>
      <c r="F106" s="223"/>
    </row>
    <row r="107" spans="1:9" s="16" customFormat="1" ht="36" customHeight="1">
      <c r="A107" s="288" t="s">
        <v>77</v>
      </c>
      <c r="B107" s="274"/>
      <c r="C107" s="267" t="s">
        <v>205</v>
      </c>
      <c r="D107" s="268">
        <v>645000</v>
      </c>
      <c r="E107" s="268">
        <v>225000</v>
      </c>
      <c r="F107" s="223"/>
    </row>
    <row r="108" spans="1:9" s="16" customFormat="1" ht="18.75" customHeight="1">
      <c r="A108" s="288" t="s">
        <v>78</v>
      </c>
      <c r="B108" s="245"/>
      <c r="C108" s="273">
        <v>800</v>
      </c>
      <c r="D108" s="268">
        <v>80000</v>
      </c>
      <c r="E108" s="268">
        <v>80000</v>
      </c>
      <c r="F108" s="223"/>
    </row>
    <row r="109" spans="1:9" s="16" customFormat="1" ht="33">
      <c r="A109" s="269" t="s">
        <v>108</v>
      </c>
      <c r="B109" s="108" t="s">
        <v>300</v>
      </c>
      <c r="C109" s="267"/>
      <c r="D109" s="268">
        <f>D110</f>
        <v>100000</v>
      </c>
      <c r="E109" s="270">
        <f>E110</f>
        <v>100000</v>
      </c>
      <c r="F109" s="62"/>
    </row>
    <row r="110" spans="1:9" s="16" customFormat="1">
      <c r="A110" s="245" t="s">
        <v>78</v>
      </c>
      <c r="B110" s="245"/>
      <c r="C110" s="257">
        <v>800</v>
      </c>
      <c r="D110" s="268">
        <v>100000</v>
      </c>
      <c r="E110" s="270">
        <v>100000</v>
      </c>
      <c r="F110" s="62"/>
    </row>
    <row r="111" spans="1:9" s="16" customFormat="1" ht="82.5">
      <c r="A111" s="269" t="s">
        <v>97</v>
      </c>
      <c r="B111" s="108" t="s">
        <v>301</v>
      </c>
      <c r="C111" s="293"/>
      <c r="D111" s="294">
        <f>D112</f>
        <v>65726.8</v>
      </c>
      <c r="E111" s="270">
        <f>E112</f>
        <v>0</v>
      </c>
      <c r="F111" s="62"/>
    </row>
    <row r="112" spans="1:9" s="16" customFormat="1" ht="27.75" customHeight="1">
      <c r="A112" s="245" t="s">
        <v>76</v>
      </c>
      <c r="B112" s="245"/>
      <c r="C112" s="295">
        <v>500</v>
      </c>
      <c r="D112" s="268">
        <v>65726.8</v>
      </c>
      <c r="E112" s="270">
        <v>0</v>
      </c>
      <c r="F112" s="62"/>
    </row>
    <row r="113" spans="1:6" s="16" customFormat="1" ht="40.5" customHeight="1">
      <c r="A113" s="291" t="s">
        <v>306</v>
      </c>
      <c r="B113" s="292" t="s">
        <v>307</v>
      </c>
      <c r="C113" s="267"/>
      <c r="D113" s="268">
        <f>D114</f>
        <v>41000</v>
      </c>
      <c r="E113" s="270">
        <f>E114</f>
        <v>41000</v>
      </c>
      <c r="F113" s="62"/>
    </row>
    <row r="114" spans="1:6" s="16" customFormat="1" ht="16.5" customHeight="1">
      <c r="A114" s="297" t="s">
        <v>251</v>
      </c>
      <c r="B114" s="292"/>
      <c r="C114" s="267" t="s">
        <v>252</v>
      </c>
      <c r="D114" s="268">
        <v>41000</v>
      </c>
      <c r="E114" s="270">
        <v>41000</v>
      </c>
      <c r="F114" s="62"/>
    </row>
    <row r="115" spans="1:6" s="16" customFormat="1" ht="28.5" customHeight="1">
      <c r="A115" s="296" t="s">
        <v>103</v>
      </c>
      <c r="B115" s="296"/>
      <c r="C115" s="267"/>
      <c r="D115" s="270">
        <f>D12+D25+D30+D37+D45+D62+D74+D82+D99</f>
        <v>27681521.920000002</v>
      </c>
      <c r="E115" s="270">
        <f>E12+E25+E30+E37+E45+E62+E74+E82+E99</f>
        <v>19702796</v>
      </c>
      <c r="F115" s="62"/>
    </row>
    <row r="116" spans="1:6" s="16" customFormat="1" ht="26.25" customHeight="1">
      <c r="A116" s="260" t="s">
        <v>318</v>
      </c>
      <c r="B116" s="260"/>
      <c r="C116" s="267"/>
      <c r="D116" s="265">
        <v>378524.08</v>
      </c>
      <c r="E116" s="270">
        <v>437250</v>
      </c>
      <c r="F116" s="62"/>
    </row>
    <row r="117" spans="1:6" s="16" customFormat="1" ht="16.5" customHeight="1">
      <c r="A117" s="296" t="s">
        <v>166</v>
      </c>
      <c r="B117" s="296"/>
      <c r="C117" s="264"/>
      <c r="D117" s="268">
        <f>D115+D116</f>
        <v>28060046</v>
      </c>
      <c r="E117" s="270">
        <f>E115+E116</f>
        <v>20140046</v>
      </c>
      <c r="F117" s="62"/>
    </row>
    <row r="118" spans="1:6" s="16" customFormat="1" ht="16.5" customHeight="1">
      <c r="A118" s="86"/>
      <c r="B118" s="93"/>
      <c r="C118" s="209"/>
      <c r="D118" s="195"/>
      <c r="E118" s="62"/>
      <c r="F118" s="62"/>
    </row>
    <row r="119" spans="1:6" s="16" customFormat="1" ht="21.75" customHeight="1">
      <c r="A119" s="216"/>
      <c r="B119" s="209"/>
      <c r="C119" s="195"/>
      <c r="D119" s="209"/>
      <c r="E119" s="220"/>
      <c r="F119" s="220"/>
    </row>
    <row r="120" spans="1:6" s="16" customFormat="1" ht="20.25" customHeight="1">
      <c r="A120" s="216"/>
      <c r="B120" s="209"/>
      <c r="C120" s="209"/>
      <c r="D120" s="209"/>
    </row>
    <row r="121" spans="1:6" s="16" customFormat="1">
      <c r="A121" s="215"/>
      <c r="B121" s="214"/>
      <c r="C121" s="209"/>
      <c r="D121" s="214"/>
    </row>
    <row r="122" spans="1:6">
      <c r="A122" s="216"/>
      <c r="B122" s="209"/>
      <c r="C122" s="214"/>
      <c r="D122" s="209"/>
    </row>
    <row r="123" spans="1:6">
      <c r="A123" s="86"/>
      <c r="B123" s="93"/>
      <c r="C123" s="209"/>
      <c r="D123" s="195"/>
    </row>
    <row r="124" spans="1:6">
      <c r="A124" s="216"/>
      <c r="B124" s="209"/>
      <c r="C124" s="195"/>
      <c r="D124" s="209"/>
    </row>
    <row r="125" spans="1:6">
      <c r="A125" s="216"/>
      <c r="B125" s="209"/>
      <c r="C125" s="209"/>
      <c r="D125" s="209"/>
    </row>
    <row r="126" spans="1:6">
      <c r="A126" s="213"/>
      <c r="B126" s="214"/>
      <c r="C126" s="209"/>
      <c r="D126" s="214"/>
    </row>
    <row r="127" spans="1:6">
      <c r="A127" s="86"/>
      <c r="B127" s="209"/>
      <c r="C127" s="214"/>
      <c r="D127" s="209"/>
    </row>
    <row r="128" spans="1:6">
      <c r="A128" s="86"/>
      <c r="B128" s="209"/>
      <c r="C128" s="93"/>
      <c r="D128" s="209"/>
    </row>
    <row r="129" spans="1:4">
      <c r="A129" s="86"/>
      <c r="B129" s="209"/>
      <c r="C129" s="93"/>
      <c r="D129" s="209"/>
    </row>
    <row r="130" spans="1:4">
      <c r="A130" s="86"/>
      <c r="B130" s="209"/>
      <c r="C130" s="93"/>
      <c r="D130" s="209"/>
    </row>
    <row r="131" spans="1:4">
      <c r="A131" s="86"/>
      <c r="B131" s="209"/>
      <c r="C131" s="93"/>
      <c r="D131" s="209"/>
    </row>
    <row r="132" spans="1:4">
      <c r="A132" s="86"/>
      <c r="B132" s="209"/>
      <c r="C132" s="93"/>
      <c r="D132" s="209"/>
    </row>
    <row r="133" spans="1:4">
      <c r="A133" s="86"/>
      <c r="B133" s="209"/>
      <c r="C133" s="93"/>
      <c r="D133" s="209"/>
    </row>
    <row r="134" spans="1:4">
      <c r="A134" s="86"/>
      <c r="B134" s="209"/>
      <c r="C134" s="93"/>
      <c r="D134" s="209"/>
    </row>
    <row r="135" spans="1:4">
      <c r="A135" s="86"/>
      <c r="B135" s="209"/>
      <c r="C135" s="93"/>
      <c r="D135" s="209"/>
    </row>
    <row r="136" spans="1:4">
      <c r="A136" s="86"/>
      <c r="B136" s="209"/>
      <c r="C136" s="93"/>
      <c r="D136" s="209"/>
    </row>
    <row r="137" spans="1:4">
      <c r="A137" s="86"/>
      <c r="B137" s="209"/>
      <c r="C137" s="93"/>
      <c r="D137" s="195"/>
    </row>
    <row r="138" spans="1:4">
      <c r="A138" s="216"/>
      <c r="B138" s="209"/>
      <c r="C138" s="209"/>
      <c r="D138" s="209"/>
    </row>
    <row r="139" spans="1:4">
      <c r="A139" s="216"/>
      <c r="B139" s="209"/>
      <c r="C139" s="209"/>
      <c r="D139" s="209"/>
    </row>
    <row r="140" spans="1:4">
      <c r="A140" s="86"/>
      <c r="B140" s="209"/>
      <c r="C140" s="209"/>
      <c r="D140" s="209"/>
    </row>
    <row r="141" spans="1:4">
      <c r="A141" s="86"/>
      <c r="B141" s="209"/>
      <c r="C141" s="93"/>
      <c r="D141" s="214"/>
    </row>
    <row r="142" spans="1:4">
      <c r="A142" s="216"/>
      <c r="B142" s="209"/>
      <c r="C142" s="93"/>
      <c r="D142" s="209"/>
    </row>
    <row r="143" spans="1:4">
      <c r="A143" s="215"/>
      <c r="B143" s="214"/>
      <c r="C143" s="209"/>
      <c r="D143" s="214"/>
    </row>
    <row r="144" spans="1:4">
      <c r="A144" s="216"/>
      <c r="B144" s="209"/>
      <c r="C144" s="214"/>
      <c r="D144" s="209"/>
    </row>
    <row r="145" spans="1:4">
      <c r="A145" s="86"/>
      <c r="B145" s="93"/>
      <c r="C145" s="209"/>
      <c r="D145" s="195"/>
    </row>
    <row r="146" spans="1:4">
      <c r="A146" s="216"/>
      <c r="B146" s="209"/>
      <c r="C146" s="195"/>
      <c r="D146" s="209"/>
    </row>
    <row r="147" spans="1:4">
      <c r="A147" s="216"/>
      <c r="B147" s="209"/>
      <c r="C147" s="209"/>
      <c r="D147" s="209"/>
    </row>
    <row r="148" spans="1:4">
      <c r="A148" s="213"/>
      <c r="B148" s="213"/>
      <c r="C148" s="209"/>
      <c r="D148" s="217"/>
    </row>
    <row r="149" spans="1:4">
      <c r="A149" s="207"/>
      <c r="B149" s="207"/>
      <c r="C149" s="214"/>
      <c r="D149" s="208"/>
    </row>
    <row r="150" spans="1:4">
      <c r="A150" s="207"/>
      <c r="B150" s="207"/>
      <c r="C150" s="209"/>
      <c r="D150" s="209"/>
    </row>
    <row r="151" spans="1:4">
      <c r="A151" s="207"/>
      <c r="B151" s="207"/>
      <c r="C151" s="209"/>
      <c r="D151" s="208"/>
    </row>
    <row r="152" spans="1:4">
      <c r="A152" s="218"/>
      <c r="B152" s="218"/>
      <c r="C152" s="209"/>
      <c r="D152" s="219"/>
    </row>
    <row r="153" spans="1:4">
      <c r="A153" s="210"/>
      <c r="B153" s="210"/>
      <c r="C153" s="221"/>
      <c r="D153" s="210"/>
    </row>
    <row r="154" spans="1:4">
      <c r="A154" s="16"/>
      <c r="B154" s="16"/>
      <c r="C154" s="210"/>
      <c r="D154" s="16"/>
    </row>
    <row r="155" spans="1:4">
      <c r="C155" s="16"/>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 right="0" top="0.19685039370078741" bottom="0"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Перечень </vt:lpstr>
      <vt:lpstr>дох 17</vt:lpstr>
      <vt:lpstr>дох 18-19</vt:lpstr>
      <vt:lpstr>по разд 17</vt:lpstr>
      <vt:lpstr>по разд 18-19</vt:lpstr>
      <vt:lpstr>5</vt:lpstr>
      <vt:lpstr>6</vt:lpstr>
      <vt:lpstr>по виду расх 17</vt:lpstr>
      <vt:lpstr>по виду расх18-19</vt:lpstr>
      <vt:lpstr>межб.трансф</vt:lpstr>
      <vt:lpstr>источники</vt:lpstr>
      <vt:lpstr>источ. 18-19</vt:lpstr>
      <vt:lpstr>'по виду расх 17'!Заголовки_для_печати</vt:lpstr>
      <vt:lpstr>'по виду расх18-19'!Заголовки_для_печати</vt:lpstr>
      <vt:lpstr>'по виду расх 17'!Область_печати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2017-03-27T08:03:41Z</cp:lastPrinted>
  <dcterms:created xsi:type="dcterms:W3CDTF">2004-12-15T11:07:42Z</dcterms:created>
  <dcterms:modified xsi:type="dcterms:W3CDTF">2017-03-27T08:03:56Z</dcterms:modified>
</cp:coreProperties>
</file>