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user\Downloads\20-06-2017_11-37-42\"/>
    </mc:Choice>
  </mc:AlternateContent>
  <bookViews>
    <workbookView xWindow="480" yWindow="225" windowWidth="11340" windowHeight="8400"/>
  </bookViews>
  <sheets>
    <sheet name="дох 17" sheetId="56" r:id="rId1"/>
    <sheet name="дох 18-19" sheetId="66" r:id="rId2"/>
    <sheet name="по разд 17" sheetId="39" r:id="rId3"/>
    <sheet name="по разд 18-19" sheetId="61" r:id="rId4"/>
    <sheet name="5" sheetId="58" r:id="rId5"/>
    <sheet name="6" sheetId="64" r:id="rId6"/>
    <sheet name="по виду расх 17" sheetId="41" r:id="rId7"/>
    <sheet name="по виду расх18-19" sheetId="62" r:id="rId8"/>
    <sheet name="межб.трансф" sheetId="60" r:id="rId9"/>
    <sheet name="источники" sheetId="52" r:id="rId10"/>
    <sheet name="источ. 18-19" sheetId="63" r:id="rId11"/>
  </sheets>
  <definedNames>
    <definedName name="_xlnm.Print_Titles" localSheetId="6">'по виду расх 17'!$10:$11</definedName>
    <definedName name="_xlnm.Print_Titles" localSheetId="7">'по виду расх18-19'!$10:$11</definedName>
    <definedName name="_xlnm.Print_Area" localSheetId="6">'по виду расх 17'!$A:$D</definedName>
  </definedNames>
  <calcPr calcId="162913"/>
</workbook>
</file>

<file path=xl/calcChain.xml><?xml version="1.0" encoding="utf-8"?>
<calcChain xmlns="http://schemas.openxmlformats.org/spreadsheetml/2006/main">
  <c r="D104" i="41" l="1"/>
  <c r="D30" i="41" l="1"/>
  <c r="D123" i="41"/>
  <c r="D122" i="41" s="1"/>
  <c r="D121" i="41" s="1"/>
  <c r="D120" i="41" s="1"/>
  <c r="D126" i="41"/>
  <c r="D125" i="41" s="1"/>
  <c r="D52" i="41"/>
  <c r="D64" i="41"/>
  <c r="D66" i="41"/>
  <c r="D58" i="41"/>
  <c r="C32" i="66"/>
  <c r="C32" i="56"/>
  <c r="D20" i="60" l="1"/>
  <c r="D118" i="41" l="1"/>
  <c r="D117" i="41" s="1"/>
  <c r="D115" i="41"/>
  <c r="D116" i="41"/>
  <c r="D50" i="41"/>
  <c r="D159" i="41"/>
  <c r="D141" i="41"/>
  <c r="D98" i="41"/>
  <c r="C26" i="39"/>
  <c r="D35" i="62" l="1"/>
  <c r="E35" i="62"/>
  <c r="D129" i="41"/>
  <c r="D37" i="41"/>
  <c r="E100" i="62" l="1"/>
  <c r="D100" i="62"/>
  <c r="D132" i="41"/>
  <c r="D72" i="62" l="1"/>
  <c r="D82" i="41"/>
  <c r="D32" i="66" l="1"/>
  <c r="E18" i="62" l="1"/>
  <c r="D18" i="62"/>
  <c r="E65" i="62"/>
  <c r="E64" i="62" s="1"/>
  <c r="D100" i="41"/>
  <c r="C13" i="39" l="1"/>
  <c r="C21" i="39"/>
  <c r="D22" i="61"/>
  <c r="C22" i="61"/>
  <c r="D14" i="61"/>
  <c r="C14" i="61"/>
  <c r="E85" i="62" l="1"/>
  <c r="E84" i="62" s="1"/>
  <c r="D85" i="62"/>
  <c r="D84" i="62" s="1"/>
  <c r="D88" i="62"/>
  <c r="D87" i="62" s="1"/>
  <c r="E88" i="62"/>
  <c r="E87" i="62" s="1"/>
  <c r="E60" i="62"/>
  <c r="E59" i="62" s="1"/>
  <c r="E58" i="62" s="1"/>
  <c r="D60" i="62"/>
  <c r="D59" i="62" s="1"/>
  <c r="D58" i="62" s="1"/>
  <c r="D54" i="41"/>
  <c r="D49" i="41" s="1"/>
  <c r="E47" i="62"/>
  <c r="E46" i="62" s="1"/>
  <c r="D47" i="62"/>
  <c r="D46" i="62" s="1"/>
  <c r="E70" i="62"/>
  <c r="D70" i="62"/>
  <c r="D52" i="62"/>
  <c r="E52" i="62"/>
  <c r="D20" i="61" l="1"/>
  <c r="C20" i="61"/>
  <c r="C19" i="39" l="1"/>
  <c r="D30" i="66"/>
  <c r="D29" i="66" s="1"/>
  <c r="C30" i="66"/>
  <c r="C42" i="56"/>
  <c r="D35" i="66"/>
  <c r="C35" i="66"/>
  <c r="C16" i="66"/>
  <c r="C29" i="66" l="1"/>
  <c r="D29" i="61"/>
  <c r="C29" i="61"/>
  <c r="D27" i="61"/>
  <c r="C27" i="61"/>
  <c r="C29" i="39"/>
  <c r="C30" i="56" l="1"/>
  <c r="D48" i="41" l="1"/>
  <c r="D109" i="62" l="1"/>
  <c r="D43" i="62" l="1"/>
  <c r="E111" i="62"/>
  <c r="D97" i="62"/>
  <c r="D103" i="62" l="1"/>
  <c r="E113" i="62"/>
  <c r="D113" i="62"/>
  <c r="E109" i="62"/>
  <c r="E105" i="62"/>
  <c r="D105" i="62"/>
  <c r="E103" i="62"/>
  <c r="D111" i="62"/>
  <c r="E97" i="62"/>
  <c r="D96" i="62"/>
  <c r="E91" i="62"/>
  <c r="D94" i="62"/>
  <c r="D93" i="62" s="1"/>
  <c r="D91" i="62"/>
  <c r="D90" i="62" s="1"/>
  <c r="E80" i="62"/>
  <c r="E79" i="62" s="1"/>
  <c r="E77" i="62"/>
  <c r="E76" i="62" s="1"/>
  <c r="E68" i="62"/>
  <c r="E67" i="62" s="1"/>
  <c r="D68" i="62"/>
  <c r="D67" i="62" s="1"/>
  <c r="D65" i="62"/>
  <c r="D64" i="62" s="1"/>
  <c r="E56" i="62"/>
  <c r="E55" i="62" s="1"/>
  <c r="E54" i="62" s="1"/>
  <c r="D56" i="62"/>
  <c r="D55" i="62" s="1"/>
  <c r="E51" i="62"/>
  <c r="E50" i="62" s="1"/>
  <c r="E43" i="62"/>
  <c r="E42" i="62" s="1"/>
  <c r="D42" i="62"/>
  <c r="D40" i="62"/>
  <c r="D39" i="62" s="1"/>
  <c r="E40" i="62"/>
  <c r="E39" i="62" s="1"/>
  <c r="D35" i="41"/>
  <c r="D34" i="41" s="1"/>
  <c r="D33" i="41" s="1"/>
  <c r="E33" i="62"/>
  <c r="E32" i="62" s="1"/>
  <c r="D15" i="62"/>
  <c r="D14" i="62" s="1"/>
  <c r="E15" i="62"/>
  <c r="E14" i="62" s="1"/>
  <c r="D157" i="41"/>
  <c r="D155" i="41"/>
  <c r="D95" i="41"/>
  <c r="D94" i="41" s="1"/>
  <c r="D110" i="41"/>
  <c r="D109" i="41" s="1"/>
  <c r="D107" i="41"/>
  <c r="D106" i="41" s="1"/>
  <c r="D102" i="41"/>
  <c r="D97" i="41" s="1"/>
  <c r="D73" i="41"/>
  <c r="D78" i="41"/>
  <c r="D75" i="41"/>
  <c r="D68" i="41"/>
  <c r="D60" i="41"/>
  <c r="D57" i="41" l="1"/>
  <c r="D56" i="41" s="1"/>
  <c r="D63" i="41"/>
  <c r="D62" i="41" s="1"/>
  <c r="D47" i="41" s="1"/>
  <c r="E99" i="62"/>
  <c r="D99" i="62"/>
  <c r="D83" i="62"/>
  <c r="D38" i="62"/>
  <c r="E45" i="62"/>
  <c r="E38" i="62"/>
  <c r="D63" i="62"/>
  <c r="E75" i="62"/>
  <c r="D17" i="62"/>
  <c r="E13" i="62"/>
  <c r="D13" i="62"/>
  <c r="E31" i="62"/>
  <c r="E30" i="62" s="1"/>
  <c r="D54" i="62"/>
  <c r="D72" i="41"/>
  <c r="D62" i="62" l="1"/>
  <c r="D45" i="41"/>
  <c r="D44" i="41" s="1"/>
  <c r="D42" i="41"/>
  <c r="D41" i="41" s="1"/>
  <c r="D40" i="41" l="1"/>
  <c r="D38" i="61"/>
  <c r="C38" i="61"/>
  <c r="C38" i="39"/>
  <c r="D24" i="66" l="1"/>
  <c r="C24" i="66"/>
  <c r="D22" i="66"/>
  <c r="C22" i="66"/>
  <c r="D16" i="66"/>
  <c r="D15" i="66" s="1"/>
  <c r="C15" i="66"/>
  <c r="D13" i="66"/>
  <c r="C13" i="66"/>
  <c r="C44" i="56"/>
  <c r="C29" i="56" s="1"/>
  <c r="C28" i="56" s="1"/>
  <c r="C24" i="56"/>
  <c r="C22" i="56"/>
  <c r="C16" i="56"/>
  <c r="C15" i="56" s="1"/>
  <c r="C13" i="56"/>
  <c r="D12" i="66" l="1"/>
  <c r="C21" i="66"/>
  <c r="C12" i="66" s="1"/>
  <c r="C21" i="56"/>
  <c r="D21" i="66"/>
  <c r="C28" i="66"/>
  <c r="D28" i="66"/>
  <c r="C12" i="56" l="1"/>
  <c r="C46" i="56" s="1"/>
  <c r="D38" i="66"/>
  <c r="D13" i="63" s="1"/>
  <c r="C38" i="66"/>
  <c r="C13" i="63" s="1"/>
  <c r="E63" i="62" l="1"/>
  <c r="D51" i="62" l="1"/>
  <c r="D50" i="62" s="1"/>
  <c r="D45" i="62" s="1"/>
  <c r="D147" i="41"/>
  <c r="E94" i="62" l="1"/>
  <c r="E93" i="62" s="1"/>
  <c r="E96" i="62"/>
  <c r="D32" i="41" l="1"/>
  <c r="D23" i="62"/>
  <c r="D22" i="62" s="1"/>
  <c r="E23" i="62"/>
  <c r="E22" i="62" s="1"/>
  <c r="D28" i="62"/>
  <c r="D27" i="62" s="1"/>
  <c r="E28" i="62"/>
  <c r="E27" i="62" s="1"/>
  <c r="D33" i="62"/>
  <c r="E62" i="62"/>
  <c r="D77" i="62"/>
  <c r="D76" i="62" s="1"/>
  <c r="D80" i="62"/>
  <c r="D79" i="62" s="1"/>
  <c r="E74" i="62"/>
  <c r="E90" i="62"/>
  <c r="C32" i="61"/>
  <c r="D32" i="61"/>
  <c r="C34" i="61"/>
  <c r="D34" i="61"/>
  <c r="C37" i="61"/>
  <c r="C36" i="61" s="1"/>
  <c r="C41" i="61"/>
  <c r="D41" i="61"/>
  <c r="E83" i="62" l="1"/>
  <c r="E82" i="62" s="1"/>
  <c r="D75" i="62"/>
  <c r="D74" i="62" s="1"/>
  <c r="E37" i="62"/>
  <c r="D37" i="62"/>
  <c r="D32" i="62"/>
  <c r="D31" i="62"/>
  <c r="D30" i="62" s="1"/>
  <c r="E21" i="62"/>
  <c r="D21" i="62"/>
  <c r="D12" i="62" s="1"/>
  <c r="E17" i="62"/>
  <c r="D26" i="62"/>
  <c r="D25" i="62" s="1"/>
  <c r="E26" i="62"/>
  <c r="E25" i="62" s="1"/>
  <c r="D82" i="62"/>
  <c r="C43" i="61"/>
  <c r="D43" i="61" l="1"/>
  <c r="D45" i="61" s="1"/>
  <c r="D10" i="64" s="1"/>
  <c r="D11" i="64" s="1"/>
  <c r="D115" i="62"/>
  <c r="D117" i="62" s="1"/>
  <c r="C14" i="63" s="1"/>
  <c r="E12" i="62"/>
  <c r="C45" i="61"/>
  <c r="C10" i="64" s="1"/>
  <c r="C11" i="64" s="1"/>
  <c r="E115" i="62" l="1"/>
  <c r="E117" i="62" s="1"/>
  <c r="D14" i="63" s="1"/>
  <c r="D12" i="63" s="1"/>
  <c r="D15" i="63" s="1"/>
  <c r="C12" i="63"/>
  <c r="C15" i="63" s="1"/>
  <c r="C13" i="52" l="1"/>
  <c r="D137" i="41" l="1"/>
  <c r="D145" i="41" l="1"/>
  <c r="D153" i="41" l="1"/>
  <c r="D151" i="41"/>
  <c r="D149" i="41"/>
  <c r="D143" i="41"/>
  <c r="D135" i="41"/>
  <c r="D128" i="41" s="1"/>
  <c r="D113" i="41"/>
  <c r="D112" i="41" s="1"/>
  <c r="D93" i="41" s="1"/>
  <c r="D90" i="41"/>
  <c r="D89" i="41" s="1"/>
  <c r="D87" i="41"/>
  <c r="D86" i="41" l="1"/>
  <c r="D85" i="41"/>
  <c r="D84" i="41" s="1"/>
  <c r="D92" i="41"/>
  <c r="D80" i="41"/>
  <c r="D77" i="41" s="1"/>
  <c r="D71" i="41" s="1"/>
  <c r="D28" i="41"/>
  <c r="D26" i="41" s="1"/>
  <c r="D23" i="41"/>
  <c r="D19" i="41"/>
  <c r="D70" i="41" l="1"/>
  <c r="D21" i="41"/>
  <c r="D22" i="41"/>
  <c r="D17" i="41"/>
  <c r="D18" i="41"/>
  <c r="D25" i="41"/>
  <c r="D27" i="41"/>
  <c r="D39" i="41"/>
  <c r="C32" i="39"/>
  <c r="D15" i="41"/>
  <c r="D14" i="41" s="1"/>
  <c r="C41" i="39" l="1"/>
  <c r="D13" i="41"/>
  <c r="D12" i="41" l="1"/>
  <c r="D161" i="41" s="1"/>
  <c r="C34" i="39"/>
  <c r="C43" i="39" s="1"/>
  <c r="C10" i="58" l="1"/>
  <c r="C11" i="58" s="1"/>
  <c r="C14" i="52"/>
  <c r="C12" i="52" s="1"/>
  <c r="C15" i="52" s="1"/>
</calcChain>
</file>

<file path=xl/sharedStrings.xml><?xml version="1.0" encoding="utf-8"?>
<sst xmlns="http://schemas.openxmlformats.org/spreadsheetml/2006/main" count="838" uniqueCount="435">
  <si>
    <t>Российской Федерации</t>
  </si>
  <si>
    <t>Код</t>
  </si>
  <si>
    <t>Наименование</t>
  </si>
  <si>
    <t>Общегосударственные вопросы</t>
  </si>
  <si>
    <t>Жилищно-коммунальное хозяйство</t>
  </si>
  <si>
    <t>НАИМЕНОВАНИЕ</t>
  </si>
  <si>
    <t>Источники</t>
  </si>
  <si>
    <t>внутреннего финансирования дефицита бюджета</t>
  </si>
  <si>
    <t>Приложение 2</t>
  </si>
  <si>
    <t>0100</t>
  </si>
  <si>
    <t>0104</t>
  </si>
  <si>
    <t>0500</t>
  </si>
  <si>
    <t>0102</t>
  </si>
  <si>
    <t>к Решению Муниципального Совета</t>
  </si>
  <si>
    <t>0300</t>
  </si>
  <si>
    <t>Национальная безопасность и правоохранительная деятельность</t>
  </si>
  <si>
    <t>Приложение 6</t>
  </si>
  <si>
    <t>Приложение 1</t>
  </si>
  <si>
    <t>Борисоглебского сельского поселения</t>
  </si>
  <si>
    <t>Приложение 4</t>
  </si>
  <si>
    <t>Увеличение прочих остатков денежных средств бюджетов поселений</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</si>
  <si>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</si>
  <si>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</si>
  <si>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</si>
  <si>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</si>
  <si>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Изменение остатков средств на счетах по учету средств бюджета</t>
  </si>
  <si>
    <t>Уменьшение прочих остатков денежных средств  бюджетов поселений</t>
  </si>
  <si>
    <t>Функционирование высшего должностного лица субъекта Российской Федерации и муниципального образования</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</si>
  <si>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</si>
  <si>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</si>
  <si>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</si>
  <si>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</si>
  <si>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</si>
  <si>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</si>
  <si>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</si>
  <si>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</si>
  <si>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</si>
  <si>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</si>
  <si>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</si>
  <si>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</si>
  <si>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</si>
  <si>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</si>
  <si>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</si>
  <si>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</si>
  <si>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</si>
  <si>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</si>
  <si>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</si>
  <si>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</si>
  <si>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</si>
  <si>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</si>
  <si>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0106</t>
  </si>
  <si>
    <t>Обеспечение деятельности финансовых, налоговых и таможенных органов и органов финансового (финансово-бюджетного) надзора</t>
  </si>
  <si>
    <t>0113</t>
  </si>
  <si>
    <t>Другие общегосударственные вопросы</t>
  </si>
  <si>
    <t>0310</t>
  </si>
  <si>
    <t>Обеспечение пожарной безопасности</t>
  </si>
  <si>
    <t>Итого</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</si>
  <si>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</si>
  <si>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</si>
  <si>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</si>
  <si>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</si>
  <si>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</si>
  <si>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</si>
  <si>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</si>
  <si>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</si>
  <si>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</si>
  <si>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</si>
  <si>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</si>
  <si>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</si>
  <si>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</si>
  <si>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"Комплексная программа развития систем коммунальной инфраструктуры Борисоглебского сельского поселения"</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</si>
  <si>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</si>
  <si>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</si>
  <si>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</si>
  <si>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</si>
  <si>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</si>
  <si>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</si>
  <si>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</si>
  <si>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</si>
  <si>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целевая программа "Улучшение условий проживания отдельных категорий граждан, нуждающихся в специальной социальной защите на территории Борисоглебского сельского поселения"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</si>
  <si>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</si>
  <si>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</si>
  <si>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Капитальный ремонт, ремонт и содержание автомобильных дорог Борисоглебского сельского поселения за счет средств областного бюджета</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</si>
  <si>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</si>
  <si>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</si>
  <si>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</si>
  <si>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</si>
  <si>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</si>
  <si>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</si>
  <si>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</si>
  <si>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</si>
  <si>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</si>
  <si>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</si>
  <si>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</si>
  <si>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</si>
  <si>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</si>
  <si>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</si>
  <si>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</si>
  <si>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</si>
  <si>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</si>
  <si>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</si>
  <si>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</si>
  <si>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</si>
  <si>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</si>
  <si>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</si>
  <si>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</si>
  <si>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Приложение 3</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</si>
  <si>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</si>
  <si>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</si>
  <si>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850 0105 0201 10 0000 510</t>
  </si>
  <si>
    <t>850 0105 0201 10 0000 610</t>
  </si>
  <si>
    <t>ИТОГО источников внутреннего финансирования</t>
  </si>
  <si>
    <t>850 0105 0000 00 0000 000</t>
  </si>
  <si>
    <t>Приложение 5</t>
  </si>
  <si>
    <t xml:space="preserve">   Прогнозируемые доходы бюджета Борисоглебского сельского поселения</t>
  </si>
  <si>
    <t>Код бюджетной классификации РФ</t>
  </si>
  <si>
    <t>Наименование дохода</t>
  </si>
  <si>
    <t>000 100 00000 00 0000 000</t>
  </si>
  <si>
    <t>Налоговые и неналоговые доходы</t>
  </si>
  <si>
    <t>000 101 00000 00 0000 000</t>
  </si>
  <si>
    <t>Налоги на прибыль, доходы</t>
  </si>
  <si>
    <t>Налог на доходы физических лиц</t>
  </si>
  <si>
    <t xml:space="preserve">000 103 00000 00 0000 000 </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</si>
  <si>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</si>
  <si>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</si>
  <si>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в консолидированные бюджеты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</si>
  <si>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в консолидированные бюджеты субъектов Российской Федерации</t>
  </si>
  <si>
    <t>Доходы от уплаты акцизов на автомобильный бензин, производимый на территории Российской Федерации, подлежащие распределению в консолидированные бюджеты субъектов Российской Федерации</t>
  </si>
  <si>
    <t>Доходы от уплаты акцизов на прямогонный бензин, производимый на территории Российской Федерации, подлежащие распределению в консолидированные бюджеты субъектов Российской Федерации</t>
  </si>
  <si>
    <t>000 106 00000 00 0000 000</t>
  </si>
  <si>
    <t>Налоги на имущество</t>
  </si>
  <si>
    <t>000 106 01000 00 0000 110</t>
  </si>
  <si>
    <t>Налог на имущество физических лиц</t>
  </si>
  <si>
    <t>Налог на имущество физических лиц,взимаемый по ставкам, применяемым к объектам налогообложения, расположенным в границах поселений</t>
  </si>
  <si>
    <t>000 106 06000 00 0000 110</t>
  </si>
  <si>
    <t>Земельный налог</t>
  </si>
  <si>
    <t>Земельный налог, взимаемый по ставкам, установленным в соответствии с п.1 п.1 ст.394 Налогового кодекса Российской Федерации и применяемым к объектам налогообложения, расположенным в границах поселений</t>
  </si>
  <si>
    <t>Земельный налог, взимаемый по ставкам, установленным в соответствии с п.2 п.1 ст.394 Налогового кодекса Российской Федерации и применяемым к объектам налогообложения, расположенным в границах поселений</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</si>
  <si>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</si>
  <si>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</si>
  <si>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</si>
  <si>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</si>
  <si>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000 202 01000 00 0000 151</t>
  </si>
  <si>
    <t>Дотации бюджетам субъектов Российской Федерации и муниципальных образований</t>
  </si>
  <si>
    <t>Дотации бюджетам поселений на выравнивание бюджетной обеспеченности</t>
  </si>
  <si>
    <t>Субсидии бюджетам бюджетной системы Российской Федерации  (межбюджетные субсидии)</t>
  </si>
  <si>
    <t>Субсидия бюджетам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</si>
  <si>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850 202 02088 10 0001 151</t>
  </si>
  <si>
    <t>Субсидии бюджетам поселений на обеспечение мероприятий по капитальному ремонту многоквартирных домов за счет средств, поступивших от государственной корпорации "Фонд содействия реформированию жилищно - коммунального хозяйства"</t>
  </si>
  <si>
    <t>Иные межбюджетные трансферты</t>
  </si>
  <si>
    <t>Межбюджетные трансферты,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</si>
  <si>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Администрация Борисоглебского сельского поселения</t>
  </si>
  <si>
    <t>Наименование главного распорядителя                       бюджетных средств</t>
  </si>
  <si>
    <t>Код ГРБС</t>
  </si>
  <si>
    <t xml:space="preserve">РАСПРЕДЕЛЕНИЕ </t>
  </si>
  <si>
    <t>иных межбюджетных трансфертов, передаваемых бюджетам муниципальных районов</t>
  </si>
  <si>
    <t xml:space="preserve">из бюджетов сельских поселений на осуществление части полномочий по </t>
  </si>
  <si>
    <t>№ п/п</t>
  </si>
  <si>
    <t>Наименование трансферта</t>
  </si>
  <si>
    <t>В сфере организации библиотечного обслуживания населения, комплектование библиотечных фондов библиотек поселения</t>
  </si>
  <si>
    <t>В сфере организации досуга и обеспечения жителей услугами культуры</t>
  </si>
  <si>
    <t>В сфере обеспечения условий для развития физической культуры и массового спорта</t>
  </si>
  <si>
    <t>В сфере организации и осуществления мероприятий по работе с детьми и молодежью</t>
  </si>
  <si>
    <t>В сфере осуществления полномочий по казначейскому исполнению бюджета</t>
  </si>
  <si>
    <t>В сфере осуществления внешнего муниципального финансового контроля полномочий контрольно-счетного органа</t>
  </si>
  <si>
    <t>третьего созыва</t>
  </si>
  <si>
    <t>Всего</t>
  </si>
  <si>
    <t>Условно утвержденные расходы</t>
  </si>
  <si>
    <t xml:space="preserve">Расходы бюджета Борисоглебского сельского поселения </t>
  </si>
  <si>
    <t>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</si>
  <si>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Осуществление мероприятий по работе с детьми и молодежью Борисоглебского сельского поселения за счет средств бюджета поселения</t>
  </si>
  <si>
    <t>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</si>
  <si>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</si>
  <si>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Приложение 7</t>
  </si>
  <si>
    <t>Приложение 8</t>
  </si>
  <si>
    <t>Приложение 9</t>
  </si>
  <si>
    <t>Приложение 10</t>
  </si>
  <si>
    <t>второго созыва</t>
  </si>
  <si>
    <t>с классификацией доходов бюджетов Российской Федерации</t>
  </si>
  <si>
    <t>Субсидия бюджетам поселений на строительство, модернизацию, ремонт и содержание автомобильных дорог общего пользования, в том числе дорог а поселениях (за исключением автомобильных дорог федерального значения)</t>
  </si>
  <si>
    <t>2017 год    (руб.)</t>
  </si>
  <si>
    <t xml:space="preserve"> </t>
  </si>
  <si>
    <t>2017 год           (руб.)</t>
  </si>
  <si>
    <t>План (руб.) 2017 г.</t>
  </si>
  <si>
    <t>2017 год                        (руб.)</t>
  </si>
  <si>
    <t>2017 год (руб.)</t>
  </si>
  <si>
    <t xml:space="preserve">от                        г. №  </t>
  </si>
  <si>
    <t xml:space="preserve">от                     г. №  </t>
  </si>
  <si>
    <t xml:space="preserve">от                           г. № </t>
  </si>
  <si>
    <t xml:space="preserve">от                г. №  </t>
  </si>
  <si>
    <t xml:space="preserve">от                       г. №  </t>
  </si>
  <si>
    <t xml:space="preserve">от                              г. №  </t>
  </si>
  <si>
    <t xml:space="preserve">от                        г. № </t>
  </si>
  <si>
    <t>200</t>
  </si>
  <si>
    <t xml:space="preserve">от                           г. №  </t>
  </si>
  <si>
    <t xml:space="preserve">от                       г. № </t>
  </si>
  <si>
    <t xml:space="preserve">от                      №  </t>
  </si>
  <si>
    <t>Субсидии бюджетам сельских поселений на реализацию федеральных целевых программ</t>
  </si>
  <si>
    <t>1001</t>
  </si>
  <si>
    <t>Пенсионное обеспечение</t>
  </si>
  <si>
    <t>2018 год (руб.)</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</si>
  <si>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</si>
  <si>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</si>
  <si>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</si>
  <si>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</si>
  <si>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</si>
  <si>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</si>
  <si>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</si>
  <si>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</si>
  <si>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</si>
  <si>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</si>
  <si>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</si>
  <si>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</si>
  <si>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</si>
  <si>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</si>
  <si>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</si>
  <si>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</si>
  <si>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</si>
  <si>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</si>
  <si>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</si>
  <si>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</si>
  <si>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</si>
  <si>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</si>
  <si>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</si>
  <si>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</si>
  <si>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</si>
  <si>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</si>
  <si>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</si>
  <si>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</si>
  <si>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</si>
  <si>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Мероприятия по улучшению условий проживания отдельных категорий граждан Борисоглебского сельского поселения, нуждающихся в специальной социальной защите за счет средств бюджета поселения</t>
  </si>
  <si>
    <t>05.2.00.00000</t>
  </si>
  <si>
    <t>05.3.00.00000</t>
  </si>
  <si>
    <t>Осуществление мероприятий в рамках программы поддержки граждн, проживающих на территории Борисоглебского сельского поселения, в сфере ипотечного жилищного кредитования за счет средств бюджета поселения</t>
  </si>
  <si>
    <t>Социальное обеспечение и иные выплаты населению</t>
  </si>
  <si>
    <t>300</t>
  </si>
  <si>
    <t xml:space="preserve">05.2.01.S1230 </t>
  </si>
  <si>
    <t>05.2.01.00000</t>
  </si>
  <si>
    <t>Капитальные вложения в объекты государственной (муниципальной) собственности</t>
  </si>
  <si>
    <t>05.3.01.00000</t>
  </si>
  <si>
    <t>05.3.01.S1250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</si>
  <si>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</si>
  <si>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</si>
  <si>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</si>
  <si>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Социальные выплаты молодым семьям проживающих на территории Борисоглебского сельского поселения, в приобретении (строительстве) жилья</t>
  </si>
  <si>
    <t>06.0.00.00000</t>
  </si>
  <si>
    <t>06.1.00.00000</t>
  </si>
  <si>
    <t>Обеспечение мер по сохранности автомобильных дорог общего пользования Борисоглебского сельского поселения, а также мостовых и иных конструкций на них</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</si>
  <si>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</si>
  <si>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</si>
  <si>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06.1.01.20290</t>
  </si>
  <si>
    <t>Капитальный ремонт и ремонт автомобильных дорог общего пользования и искусственных сооружений, находящихся в неудовлетворительном состоянии</t>
  </si>
  <si>
    <t>06.1.02.00000</t>
  </si>
  <si>
    <t>Ремонт и содержание автомобильных дорог Борисоглебского сельского поселения за счет средств  бюджета поселения</t>
  </si>
  <si>
    <t>06.1.02.72440</t>
  </si>
  <si>
    <t>06.1.02.S2440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</si>
  <si>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</si>
  <si>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</si>
  <si>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</si>
  <si>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</si>
  <si>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</si>
  <si>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</si>
  <si>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</si>
  <si>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</si>
  <si>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</si>
  <si>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</si>
  <si>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</si>
  <si>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</si>
  <si>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</si>
  <si>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</si>
  <si>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</si>
  <si>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Содержание, текущий ремонт объектов благоустройства</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</si>
  <si>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</si>
  <si>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</si>
  <si>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</si>
  <si>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</si>
  <si>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</si>
  <si>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</si>
  <si>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</si>
  <si>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</si>
  <si>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</si>
  <si>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</si>
  <si>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</si>
  <si>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</si>
  <si>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</si>
  <si>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</si>
  <si>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</si>
  <si>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</si>
  <si>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</si>
  <si>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Доплата к пенсии лицам, замещавшим муниципальные должности и должности муниципальной службы</t>
  </si>
  <si>
    <t>20.0.00.85170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</si>
  <si>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</si>
  <si>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</si>
  <si>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</si>
  <si>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01.1.03.65020</t>
  </si>
  <si>
    <t>01.2.04.65040</t>
  </si>
  <si>
    <t>01.3.01.65060</t>
  </si>
  <si>
    <t>02.1.03.65080</t>
  </si>
  <si>
    <t>Финасовые средства на взнос капитального ремонта за нанимателей жилых помещений муниципального жилья</t>
  </si>
  <si>
    <t>05.2.01.S1230</t>
  </si>
  <si>
    <t>09.0.00.0000</t>
  </si>
  <si>
    <t>Условно утвержденные</t>
  </si>
  <si>
    <t>2018 год                        (руб.)</t>
  </si>
  <si>
    <t>2018 год    (руб.)</t>
  </si>
  <si>
    <t>План (руб.) 2018 г.</t>
  </si>
  <si>
    <t>05.1.01.00000</t>
  </si>
  <si>
    <t>400</t>
  </si>
  <si>
    <t>Приобретение жилья для граждан из аварийного и признанного непригодным для проживания жилищного фонда Борисоглебского сельского поселения</t>
  </si>
  <si>
    <t>Осуществление мероприятий в рамках программы  "Обеспечение доступным и комфортным жильем населения Борисоглебского сельского поселения"</t>
  </si>
  <si>
    <t>05.1.01.S9602</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</si>
  <si>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</si>
  <si>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</si>
  <si>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</si>
  <si>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</si>
  <si>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</si>
  <si>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</si>
  <si>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</si>
  <si>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</si>
  <si>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Оказание поддержки и повышения качества жизни отдельных категорий граждан, проживающих на территории  Борисоглебского  сельского поселения и нуждающихся в специальной социальной защите</t>
  </si>
  <si>
    <t>Капитальный ремонт автомобильных дорог Борисоглебского сельского поселения за счет средств  бюджета поселения</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</si>
  <si>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</si>
  <si>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</si>
  <si>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</si>
  <si>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 xml:space="preserve">на 2017 г. в соответствии с классификацией доходов бюджетов </t>
  </si>
  <si>
    <t>Субвенции бюджетам поселений на осуществление первичного воинского учета на территориях, где отсутствуют военные комиссариаты</t>
  </si>
  <si>
    <t>Всего доходов</t>
  </si>
  <si>
    <t xml:space="preserve">на плановый период 2018 и 2019 годов в соответствии   </t>
  </si>
  <si>
    <t>2019 год    (руб.)</t>
  </si>
  <si>
    <t>182 101 02000 01 0000 110</t>
  </si>
  <si>
    <t>100 103 02000 01 0000 110</t>
  </si>
  <si>
    <t>100 103 02230 01 0000 110</t>
  </si>
  <si>
    <t>100 103 02240 01 0000 110</t>
  </si>
  <si>
    <t>100 103 02250 01 0000 110</t>
  </si>
  <si>
    <t>100 103 02260 01 0000 110</t>
  </si>
  <si>
    <t>182 106 01000 00 0000 110</t>
  </si>
  <si>
    <t>182 106 01030 10 0000 110</t>
  </si>
  <si>
    <t>182 106 06000 00 0000 110</t>
  </si>
  <si>
    <t>182 106 06033 10 0000 110</t>
  </si>
  <si>
    <t>182 106 06043 10 0000 110</t>
  </si>
  <si>
    <t xml:space="preserve">Расходы бюджета Борисоглебского сельского поселения на 2017 год </t>
  </si>
  <si>
    <t>0200</t>
  </si>
  <si>
    <t>0203</t>
  </si>
  <si>
    <t>Национальная оборона</t>
  </si>
  <si>
    <t>Мобилизационная и вневойсковая подготовка</t>
  </si>
  <si>
    <t>на плановый период 2018 и 2019 годов</t>
  </si>
  <si>
    <t>2019 год (руб.)</t>
  </si>
  <si>
    <t>Ведомственная структура расходов бюджета Борисоглебского сельского поселения                                         на 2017 год</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</si>
  <si>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2017 год</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</si>
  <si>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</si>
  <si>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</si>
  <si>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</si>
  <si>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плановый период 2018 и 2019 годов</t>
  </si>
  <si>
    <t>850 202 35118 10 0000 151</t>
  </si>
  <si>
    <t>Ведомственная структура расходов бюджета Борисоглебского сельского поселения на плановый период 2018 и 2019 годы</t>
  </si>
  <si>
    <t>2019 год                        (руб.)</t>
  </si>
  <si>
    <t xml:space="preserve">Борисоглебского сельского поселения на 2017 год </t>
  </si>
  <si>
    <t>План (руб.) 2019 г.</t>
  </si>
  <si>
    <t xml:space="preserve">Борисоглебского сельского поселения на 2018 -2019  годы </t>
  </si>
  <si>
    <t>решению вопросов местного значения на 2017 год</t>
  </si>
  <si>
    <t>850 202 40014 10 0000 151</t>
  </si>
  <si>
    <t>850 202 20041 10 0000 151</t>
  </si>
  <si>
    <t>000 202 40000 00 0000 151</t>
  </si>
  <si>
    <t>000 202 20000 00 0000 151</t>
  </si>
  <si>
    <t>Субвенции бюджетам субъектов Российской Федерации и муниципальных образований</t>
  </si>
  <si>
    <t>850 202 35000 10 0000 151</t>
  </si>
  <si>
    <t>850 202 35000 10 0000151</t>
  </si>
  <si>
    <t>0111</t>
  </si>
  <si>
    <t>Резервные фонды</t>
  </si>
  <si>
    <t>05.4.01.L0200</t>
  </si>
  <si>
    <t xml:space="preserve">Благоустройство населенных пунктов за счет средств  бюджета поселения </t>
  </si>
  <si>
    <t>09.1.02.S4770</t>
  </si>
  <si>
    <t>Субсидии бюджетам сельских поселений на софинансирование капитальных вложений в объекты муниципальной собственности</t>
  </si>
  <si>
    <t>850 202 20077 10 0000 151</t>
  </si>
  <si>
    <t>Осуществление мероприятий по  капитальному ремонту, ремонту  и содержанию мостовых сооружений муниципальной собственности, обеспечивающих транзитный проезд по автомобильным дорогам регионального, межмуниципального, федерального значения, за счет средств областного бюджета</t>
  </si>
  <si>
    <t xml:space="preserve">06.1.02.75210 </t>
  </si>
  <si>
    <t>802 20215001 10 0000 151</t>
  </si>
  <si>
    <t>Расходы по оценке муниципального имущества</t>
  </si>
  <si>
    <t>03.3.01.65450</t>
  </si>
  <si>
    <t>802 202 15001 10 0000 151</t>
  </si>
  <si>
    <t>000 202 15000 00 0000 151</t>
  </si>
  <si>
    <t>Прочие субсидии бюджетам сельских поселений(Субсидия на благоустройство населенных пунктов Ярославской области)</t>
  </si>
  <si>
    <t>850 202 29999 10 2024 151</t>
  </si>
  <si>
    <t>0412</t>
  </si>
  <si>
    <t>Другие вопросы в области национальной экономики</t>
  </si>
  <si>
    <t>09.1.02.74770</t>
  </si>
  <si>
    <t>Мероприятия по благоустройству населенных пунктов Борисоглебского сельского поселения за счет средств областного бюджета</t>
  </si>
  <si>
    <t>20.0.00.85050</t>
  </si>
  <si>
    <t>Мероприятия по управлению, распоряжению имуществом, находящимся в муниципальной собственности</t>
  </si>
  <si>
    <t>20.0.0085180</t>
  </si>
  <si>
    <t>Мероприятия по осуществлению муниципального земельного контроля на территории Борисоглебского сельского поселения</t>
  </si>
  <si>
    <t>05.1.01.09502</t>
  </si>
  <si>
    <t>Обеспечение мероприятий по переселению граждан из аварийного жилищного фонда, в том числе переселение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(Реализация 4 этапа Программы)</t>
  </si>
  <si>
    <t>12.0.00.0000</t>
  </si>
  <si>
    <t>12.1.00.0000</t>
  </si>
  <si>
    <t>12.1.01.0000</t>
  </si>
  <si>
    <t>12.1.01.65460</t>
  </si>
  <si>
    <t xml:space="preserve">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 </t>
  </si>
  <si>
    <t>Муниципальная программа «Развитие бытового обслуживания населения на территории Борисоглебского сельского поселения»</t>
  </si>
  <si>
    <t>Повышение качества и доступности бытовых услуг и товаров для населения</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</si>
  <si>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</si>
  <si>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В сфере осуществления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</si>
  <si>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850 202 25555 10 0000 151</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</si>
  <si>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</si>
  <si>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Прочие субсидии бюджетам сельских поселений (Субсидия на реализацию задачи по государственной поддержке граждан, проживающих на территории Ярославской области, в сфере ипотечного жилищного кредитования)</t>
  </si>
  <si>
    <t>850 202 29999 10 2005 151</t>
  </si>
  <si>
    <t>850 202 29999 10 2027 151</t>
  </si>
  <si>
    <t>Прочие субсидии бюджетам сельских поселений (Субсидия на поддержку молодых семей Ярославской области в приобретении (строительстве) жилья)</t>
  </si>
  <si>
    <t>850 202 20051 10 0000 151</t>
  </si>
  <si>
    <t>850 202 20302 10 0000 151</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</si>
  <si>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</si>
  <si>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Прочие субсидии бюджетам сельских поселений (Субсидия на развитие сети плоскостных спортивных сооружений в муниципальных образованиях области)</t>
  </si>
  <si>
    <t>850 202 29999 10 2013 151</t>
  </si>
  <si>
    <t>05.2.01.71230</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</si>
  <si>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</si>
  <si>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05.4.01.R0200</t>
  </si>
  <si>
    <t>Поддержка молодых семей, проживающих на территории Борисоглебского сельского поселения, в приобретении (строительстве) жилья за счет средств областного бюджета</t>
  </si>
  <si>
    <t>05.4.01.50200</t>
  </si>
  <si>
    <t>Поддержка молодых семей, проживающих на территории Борисоглебского сельского поселения в приобретении (строительстве) жилья за счет средств федерального бюджета</t>
  </si>
  <si>
    <t>05.1.01.09602</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</si>
  <si>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(Реализация 4 этапа Программы)</t>
  </si>
  <si>
    <r>
      <t>Муниципальная программа «</t>
    </r>
    <r>
      <rPr>
        <b/>
        <sz val="11"/>
        <color rgb="FF000000"/>
        <rFont val="Arial Narrow"/>
        <family val="2"/>
        <charset val="204"/>
      </rPr>
      <t>Формирование современной городской среды Борисоглебского сельского поселения»</t>
    </r>
  </si>
  <si>
    <t>13.1.00.0000</t>
  </si>
  <si>
    <t xml:space="preserve">Муниципальная целевая программа «Формирование современной городской среды на территории  Борисоглебского сельского поселения» на 2017 год
</t>
  </si>
  <si>
    <t>Повышение уровня благоустройства наиболее посещаемых общественных мест Борисоглебского сельского поселения</t>
  </si>
  <si>
    <t>Реализация мероприятий по формированию современной городской среды</t>
  </si>
  <si>
    <t>Повышение уровня благоустройства дворовых территорий Борисоглебского сельского поселения</t>
  </si>
  <si>
    <t>13.1.01.0000</t>
  </si>
  <si>
    <t>13.1.01.L5550</t>
  </si>
  <si>
    <t>13.1.02.L5550</t>
  </si>
  <si>
    <t>13.1.02.00000</t>
  </si>
  <si>
    <t>02.1.04.71970</t>
  </si>
  <si>
    <t xml:space="preserve">Иные межбюджетные трансферты на развитие сети плоскостных спортивных сооружений в Борисоглебском сельском поселении за счет средств областного бюджета </t>
  </si>
  <si>
    <t>Приложение 11</t>
  </si>
  <si>
    <t>Благоустройство населенных пунктов за счяет средств бюджета поселения</t>
  </si>
  <si>
    <t>09.1.02.65470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</si>
</sst>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sz val="10"/>
      <name val="Arial Cyr"/>
      <charset val="204"/>
    </font>
    <font>
      <b/>
      <sz val="10"/>
      <name val="Arial Cyr"/>
      <charset val="204"/>
    </font>
    <font>
      <sz val="11"/>
      <name val="Times New Roman"/>
      <family val="1"/>
      <charset val="204"/>
    </font>
    <font>
      <i/>
      <sz val="10"/>
      <name val="Arial Cyr"/>
      <charset val="204"/>
    </font>
    <font>
      <b/>
      <i/>
      <sz val="10"/>
      <name val="Arial Cyr"/>
      <charset val="204"/>
    </font>
    <font>
      <b/>
      <sz val="12"/>
      <name val="Times New Roman"/>
      <family val="2"/>
      <charset val="204"/>
    </font>
    <font>
      <sz val="12"/>
      <name val="Times New Roman"/>
      <family val="2"/>
      <charset val="204"/>
    </font>
    <font>
      <b/>
      <sz val="10"/>
      <name val="Arial Cyr"/>
      <family val="2"/>
      <charset val="204"/>
    </font>
    <font>
      <i/>
      <sz val="10"/>
      <name val="Arial Narrow"/>
      <family val="2"/>
      <charset val="204"/>
    </font>
    <font>
      <b/>
      <sz val="11"/>
      <color rgb="FF000000"/>
      <name val="Arial Narrow"/>
      <family val="2"/>
      <charset val="204"/>
    </font>
    <font>
      <sz val="11"/>
      <name val="Arial Cyr"/>
      <charset val="20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indexed="1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1" fillId="0" borderId="0"/>
  </cellStyleXfs>
  <cellXfs count="362">
    <xf numFmtId="0" fontId="0" fillId="0" borderId="0" xfId="0"/>
    <xf numFmtId="0" fontId="2" fillId="0" borderId="1" xfId="0" applyFont="1" applyBorder="1" applyAlignment="1">
      <alignment horizontal="center" vertical="center"/>
    </xf>
    <xf numFmtId="0" fontId="2" fillId="0" borderId="0" xfId="0" applyFont="1"/>
    <xf numFmtId="14" fontId="2" fillId="0" borderId="0" xfId="0" applyNumberFormat="1" applyFont="1" applyFill="1" applyBorder="1" applyAlignment="1">
      <alignment horizontal="center"/>
    </xf>
    <xf numFmtId="0" fontId="2" fillId="0" borderId="0" xfId="0" applyFont="1" applyAlignment="1">
      <alignment horizontal="center"/>
    </xf>
    <xf numFmtId="0" fontId="2" fillId="0" borderId="0" xfId="0" applyFont="1" applyFill="1" applyBorder="1" applyAlignment="1">
      <alignment horizontal="center"/>
    </xf>
    <xf numFmtId="0" fontId="2" fillId="0" borderId="0" xfId="0" applyFont="1" applyAlignment="1">
      <alignment horizontal="right"/>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0" xfId="0" applyFont="1" applyBorder="1" applyAlignment="1">
      <alignment horizontal="center" wrapText="1"/>
    </xf>
    <xf numFmtId="0" fontId="3" fillId="5" borderId="1" xfId="0" applyFont="1" applyFill="1" applyBorder="1" applyAlignment="1">
      <alignment vertical="center"/>
    </xf>
    <xf numFmtId="0" fontId="3" fillId="5" borderId="1" xfId="0" applyFont="1" applyFill="1" applyBorder="1"/>
    <xf numFmtId="0" fontId="3" fillId="2" borderId="0" xfId="0" applyFont="1" applyFill="1" applyBorder="1"/>
    <xf numFmtId="0" fontId="3" fillId="0" borderId="1" xfId="0" applyFont="1" applyBorder="1" applyAlignment="1">
      <alignment vertical="center"/>
    </xf>
    <xf numFmtId="0" fontId="3" fillId="0" borderId="1" xfId="0" applyFont="1" applyBorder="1"/>
    <xf numFmtId="0" fontId="3" fillId="0" borderId="0" xfId="0" applyFont="1" applyBorder="1"/>
    <xf numFmtId="0" fontId="2" fillId="0" borderId="0" xfId="0" applyFont="1" applyBorder="1"/>
    <xf numFmtId="0" fontId="3" fillId="0" borderId="1" xfId="0" applyFont="1" applyBorder="1" applyAlignment="1">
      <alignment wrapText="1"/>
    </xf>
    <xf numFmtId="0" fontId="3" fillId="0" borderId="0" xfId="0" applyFont="1" applyFill="1" applyBorder="1" applyAlignment="1">
      <alignment horizontal="left" vertical="top" wrapText="1"/>
    </xf>
    <xf numFmtId="0" fontId="2" fillId="0" borderId="1" xfId="0" applyFont="1" applyBorder="1" applyAlignment="1">
      <alignment vertical="center"/>
    </xf>
    <xf numFmtId="0" fontId="2" fillId="0" borderId="0" xfId="0" applyFont="1" applyFill="1" applyBorder="1" applyAlignment="1">
      <alignment horizontal="left" vertical="top" wrapText="1"/>
    </xf>
    <xf numFmtId="0" fontId="2" fillId="0" borderId="1"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0" fontId="3" fillId="0" borderId="1" xfId="0" applyFont="1" applyBorder="1" applyAlignment="1">
      <alignment vertical="center" wrapText="1"/>
    </xf>
    <xf numFmtId="0" fontId="3" fillId="5" borderId="1" xfId="0" applyFont="1" applyFill="1" applyBorder="1" applyAlignment="1">
      <alignment wrapText="1"/>
    </xf>
    <xf numFmtId="0" fontId="2" fillId="0" borderId="1" xfId="0" applyFont="1" applyBorder="1" applyAlignment="1">
      <alignment vertical="center" wrapText="1"/>
    </xf>
    <xf numFmtId="0" fontId="2" fillId="0" borderId="2" xfId="0" applyFont="1" applyBorder="1" applyAlignment="1">
      <alignment vertical="center"/>
    </xf>
    <xf numFmtId="164" fontId="3" fillId="0" borderId="0" xfId="0" applyNumberFormat="1" applyFont="1" applyBorder="1"/>
    <xf numFmtId="0" fontId="2" fillId="0" borderId="1" xfId="0" applyFont="1" applyBorder="1" applyAlignment="1">
      <alignment wrapText="1"/>
    </xf>
    <xf numFmtId="3" fontId="2" fillId="0" borderId="1" xfId="0" applyNumberFormat="1" applyFont="1" applyBorder="1" applyAlignment="1">
      <alignment vertical="center"/>
    </xf>
    <xf numFmtId="0" fontId="3" fillId="0" borderId="2" xfId="0" applyFont="1" applyBorder="1" applyAlignment="1">
      <alignment vertical="center"/>
    </xf>
    <xf numFmtId="2" fontId="3" fillId="5" borderId="1" xfId="0" applyNumberFormat="1" applyFont="1" applyFill="1" applyBorder="1" applyAlignment="1">
      <alignment horizontal="right"/>
    </xf>
    <xf numFmtId="2" fontId="3" fillId="0" borderId="1" xfId="0" applyNumberFormat="1" applyFont="1" applyBorder="1" applyAlignment="1">
      <alignment horizontal="right"/>
    </xf>
    <xf numFmtId="2" fontId="2" fillId="0" borderId="1" xfId="0" applyNumberFormat="1" applyFont="1" applyBorder="1" applyAlignment="1">
      <alignment horizontal="right"/>
    </xf>
    <xf numFmtId="2" fontId="2" fillId="3" borderId="1" xfId="0" applyNumberFormat="1" applyFont="1" applyFill="1" applyBorder="1" applyAlignment="1">
      <alignment horizontal="right"/>
    </xf>
    <xf numFmtId="2" fontId="2" fillId="0" borderId="1" xfId="0" applyNumberFormat="1" applyFont="1" applyFill="1" applyBorder="1" applyAlignment="1">
      <alignment horizontal="right"/>
    </xf>
    <xf numFmtId="0" fontId="2" fillId="0" borderId="1" xfId="0" applyFont="1" applyBorder="1" applyAlignment="1">
      <alignment horizontal="center"/>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4" fillId="3" borderId="1" xfId="0" applyNumberFormat="1" applyFont="1" applyFill="1" applyBorder="1" applyAlignment="1">
      <alignment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2" fillId="0" borderId="0" xfId="0" applyFont="1" applyFill="1" applyAlignment="1"/>
    <xf numFmtId="0" fontId="6" fillId="0" borderId="0" xfId="0" applyFont="1" applyFill="1" applyBorder="1"/>
    <xf numFmtId="0" fontId="2" fillId="0" borderId="0" xfId="0" applyFont="1" applyFill="1" applyBorder="1"/>
    <xf numFmtId="0" fontId="2" fillId="0" borderId="0" xfId="0" applyFont="1" applyFill="1" applyBorder="1" applyAlignment="1">
      <alignment horizontal="center" vertical="center" wrapText="1"/>
    </xf>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3" fillId="0" borderId="0" xfId="0" applyFont="1" applyFill="1"/>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49" fontId="2" fillId="2" borderId="4" xfId="0" applyNumberFormat="1" applyFont="1" applyFill="1" applyBorder="1" applyAlignment="1">
      <alignment horizontal="righ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0" fontId="2" fillId="0" borderId="0" xfId="0" applyFont="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8" fillId="0" borderId="0" xfId="0" applyFont="1" applyBorder="1" applyAlignment="1">
      <alignment vertical="center"/>
    </xf>
    <xf numFmtId="0" fontId="3" fillId="0" borderId="0" xfId="0" applyFont="1" applyBorder="1" applyAlignment="1">
      <alignment vertical="center"/>
    </xf>
    <xf numFmtId="0" fontId="3" fillId="2" borderId="1" xfId="0" applyFont="1" applyFill="1" applyBorder="1" applyAlignment="1">
      <alignment wrapText="1"/>
    </xf>
    <xf numFmtId="0" fontId="2" fillId="0" borderId="0" xfId="0" applyFont="1" applyFill="1" applyBorder="1" applyAlignment="1">
      <alignment horizontal="right"/>
    </xf>
    <xf numFmtId="0" fontId="2" fillId="0" borderId="1" xfId="0" applyFont="1" applyBorder="1" applyAlignment="1">
      <alignment horizontal="center" vertical="top" wrapText="1"/>
    </xf>
    <xf numFmtId="0" fontId="2" fillId="0" borderId="1" xfId="0" applyNumberFormat="1" applyFont="1" applyBorder="1" applyAlignment="1">
      <alignment horizontal="center" vertical="center" wrapText="1"/>
    </xf>
    <xf numFmtId="2" fontId="2" fillId="0" borderId="1" xfId="0" applyNumberFormat="1" applyFont="1" applyBorder="1" applyAlignment="1">
      <alignment horizontal="right" vertical="top" wrapText="1"/>
    </xf>
    <xf numFmtId="2" fontId="2" fillId="0" borderId="1" xfId="0" applyNumberFormat="1" applyFont="1" applyBorder="1" applyAlignment="1">
      <alignment vertical="center"/>
    </xf>
    <xf numFmtId="2" fontId="3" fillId="0" borderId="1" xfId="0" applyNumberFormat="1" applyFont="1" applyBorder="1" applyAlignment="1">
      <alignment vertical="center"/>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10" fillId="2" borderId="0" xfId="0" applyFont="1" applyFill="1" applyBorder="1" applyAlignment="1">
      <alignment vertical="center"/>
    </xf>
    <xf numFmtId="0" fontId="0" fillId="0" borderId="0" xfId="0" applyBorder="1"/>
    <xf numFmtId="0" fontId="10" fillId="0" borderId="0" xfId="0" applyFont="1" applyBorder="1" applyAlignment="1">
      <alignment vertical="center"/>
    </xf>
    <xf numFmtId="0" fontId="12" fillId="0" borderId="0" xfId="0" applyFont="1" applyBorder="1" applyAlignment="1">
      <alignment vertical="center"/>
    </xf>
    <xf numFmtId="0" fontId="0" fillId="0" borderId="0" xfId="0" applyBorder="1" applyAlignment="1">
      <alignment horizontal="center" wrapText="1"/>
    </xf>
    <xf numFmtId="0" fontId="0" fillId="0" borderId="0" xfId="0" applyAlignment="1"/>
    <xf numFmtId="0" fontId="0"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4" fontId="0" fillId="0" borderId="1" xfId="0" applyNumberFormat="1" applyBorder="1" applyAlignment="1">
      <alignment horizontal="right"/>
    </xf>
    <xf numFmtId="4" fontId="10" fillId="0" borderId="1" xfId="0" applyNumberFormat="1" applyFont="1" applyBorder="1" applyAlignment="1">
      <alignment horizontal="right"/>
    </xf>
    <xf numFmtId="0" fontId="0" fillId="0" borderId="0" xfId="0" applyAlignment="1">
      <alignment horizontal="right"/>
    </xf>
    <xf numFmtId="0" fontId="0" fillId="0" borderId="1" xfId="0" applyBorder="1" applyAlignment="1">
      <alignment horizontal="center" vertical="center" wrapText="1"/>
    </xf>
    <xf numFmtId="0" fontId="0" fillId="0" borderId="0" xfId="0" applyFill="1" applyBorder="1" applyAlignment="1">
      <alignment horizontal="center"/>
    </xf>
    <xf numFmtId="0" fontId="0" fillId="0" borderId="0" xfId="0" applyAlignment="1">
      <alignment horizontal="center"/>
    </xf>
    <xf numFmtId="14" fontId="0" fillId="0" borderId="0" xfId="0" applyNumberFormat="1" applyFill="1" applyBorder="1" applyAlignment="1">
      <alignment horizontal="center"/>
    </xf>
    <xf numFmtId="0" fontId="10" fillId="5" borderId="1" xfId="0" applyFont="1" applyFill="1" applyBorder="1" applyAlignment="1">
      <alignment vertical="center"/>
    </xf>
    <xf numFmtId="0" fontId="10" fillId="5" borderId="1" xfId="0" applyFont="1" applyFill="1" applyBorder="1"/>
    <xf numFmtId="0" fontId="10" fillId="2" borderId="0" xfId="0" applyFont="1" applyFill="1" applyBorder="1"/>
    <xf numFmtId="0" fontId="10" fillId="0" borderId="1" xfId="0" applyFont="1" applyBorder="1" applyAlignment="1">
      <alignment vertical="center"/>
    </xf>
    <xf numFmtId="0" fontId="10" fillId="0" borderId="1" xfId="0" applyFont="1" applyBorder="1"/>
    <xf numFmtId="0" fontId="10" fillId="0" borderId="0" xfId="0" applyFont="1" applyBorder="1"/>
    <xf numFmtId="0" fontId="12" fillId="0" borderId="1" xfId="0" applyFont="1" applyBorder="1" applyAlignment="1">
      <alignment vertical="center"/>
    </xf>
    <xf numFmtId="0" fontId="12" fillId="0" borderId="1" xfId="0" applyFont="1" applyBorder="1"/>
    <xf numFmtId="0" fontId="10" fillId="0" borderId="1" xfId="0" applyFont="1" applyBorder="1" applyAlignment="1">
      <alignment wrapText="1"/>
    </xf>
    <xf numFmtId="0" fontId="14" fillId="0" borderId="0" xfId="0" applyFont="1" applyFill="1" applyBorder="1" applyAlignment="1">
      <alignment horizontal="left" vertical="top" wrapText="1"/>
    </xf>
    <xf numFmtId="0" fontId="0" fillId="0" borderId="1" xfId="0" applyFont="1" applyBorder="1" applyAlignment="1">
      <alignment vertical="center"/>
    </xf>
    <xf numFmtId="0" fontId="0" fillId="0" borderId="1" xfId="0" applyFont="1" applyBorder="1" applyAlignment="1">
      <alignment wrapText="1"/>
    </xf>
    <xf numFmtId="0" fontId="15" fillId="0" borderId="0" xfId="0" applyFont="1" applyFill="1" applyBorder="1" applyAlignment="1">
      <alignment horizontal="left" vertical="top" wrapText="1"/>
    </xf>
    <xf numFmtId="0" fontId="12" fillId="0" borderId="1" xfId="0" applyFont="1" applyBorder="1" applyAlignment="1">
      <alignment wrapText="1"/>
    </xf>
    <xf numFmtId="3" fontId="12" fillId="0" borderId="1" xfId="0" applyNumberFormat="1" applyFont="1" applyBorder="1" applyAlignment="1">
      <alignment vertical="center"/>
    </xf>
    <xf numFmtId="0" fontId="9" fillId="0" borderId="1" xfId="0" applyFont="1" applyBorder="1"/>
    <xf numFmtId="0" fontId="9" fillId="0" borderId="0" xfId="0" applyFont="1" applyBorder="1"/>
    <xf numFmtId="0" fontId="12" fillId="0" borderId="1" xfId="0" applyFont="1" applyBorder="1" applyAlignment="1">
      <alignment vertical="top" wrapText="1"/>
    </xf>
    <xf numFmtId="0" fontId="10" fillId="0" borderId="1" xfId="0" applyFont="1" applyBorder="1" applyAlignment="1">
      <alignment vertical="center" wrapText="1"/>
    </xf>
    <xf numFmtId="0" fontId="12" fillId="0" borderId="1" xfId="0" applyFont="1" applyBorder="1" applyAlignment="1">
      <alignment vertical="center" wrapText="1"/>
    </xf>
    <xf numFmtId="0" fontId="10" fillId="5" borderId="1" xfId="0" applyFont="1" applyFill="1" applyBorder="1" applyAlignment="1">
      <alignment wrapText="1"/>
    </xf>
    <xf numFmtId="0" fontId="0" fillId="0" borderId="1" xfId="0" applyFont="1" applyBorder="1" applyAlignment="1">
      <alignment vertical="center" wrapText="1"/>
    </xf>
    <xf numFmtId="0" fontId="12" fillId="0" borderId="0" xfId="0" applyFont="1" applyBorder="1"/>
    <xf numFmtId="0" fontId="13" fillId="0" borderId="2" xfId="0" applyFont="1" applyBorder="1" applyAlignment="1">
      <alignment vertical="center"/>
    </xf>
    <xf numFmtId="164" fontId="16" fillId="0" borderId="0" xfId="0" applyNumberFormat="1" applyFont="1" applyBorder="1"/>
    <xf numFmtId="2" fontId="0" fillId="0" borderId="0" xfId="0" applyNumberFormat="1" applyAlignment="1">
      <alignment horizontal="right"/>
    </xf>
    <xf numFmtId="2" fontId="0" fillId="0" borderId="1" xfId="0" applyNumberFormat="1" applyBorder="1" applyAlignment="1">
      <alignment horizontal="center" wrapText="1"/>
    </xf>
    <xf numFmtId="2" fontId="0" fillId="0" borderId="0" xfId="0" applyNumberFormat="1"/>
    <xf numFmtId="4" fontId="10" fillId="5" borderId="1" xfId="0" applyNumberFormat="1" applyFont="1" applyFill="1" applyBorder="1" applyAlignment="1">
      <alignment horizontal="right"/>
    </xf>
    <xf numFmtId="4" fontId="12" fillId="0" borderId="1" xfId="0" applyNumberFormat="1" applyFont="1" applyBorder="1" applyAlignment="1">
      <alignment horizontal="right"/>
    </xf>
    <xf numFmtId="4" fontId="0" fillId="0" borderId="1" xfId="0" applyNumberFormat="1" applyFont="1" applyBorder="1" applyAlignment="1">
      <alignment horizontal="right"/>
    </xf>
    <xf numFmtId="4" fontId="9" fillId="0" borderId="1" xfId="0" applyNumberFormat="1" applyFont="1" applyBorder="1" applyAlignment="1">
      <alignment horizontal="right"/>
    </xf>
    <xf numFmtId="4" fontId="13" fillId="0" borderId="1" xfId="0" applyNumberFormat="1" applyFont="1" applyBorder="1" applyAlignment="1">
      <alignment horizontal="right"/>
    </xf>
    <xf numFmtId="4" fontId="16" fillId="0" borderId="1" xfId="0" applyNumberFormat="1" applyFont="1" applyBorder="1" applyAlignment="1">
      <alignment horizontal="right"/>
    </xf>
    <xf numFmtId="0" fontId="2" fillId="0" borderId="1" xfId="0" applyFont="1" applyFill="1" applyBorder="1" applyAlignment="1">
      <alignment horizontal="left" vertical="center" wrapText="1"/>
    </xf>
    <xf numFmtId="4" fontId="3" fillId="3" borderId="1" xfId="0" applyNumberFormat="1" applyFont="1" applyFill="1" applyBorder="1" applyAlignment="1">
      <alignment horizontal="center" vertical="top" wrapText="1"/>
    </xf>
    <xf numFmtId="0" fontId="2" fillId="0" borderId="0" xfId="0" applyFont="1" applyFill="1" applyBorder="1" applyAlignment="1">
      <alignment horizontal="center" vertical="center" wrapText="1"/>
    </xf>
    <xf numFmtId="0" fontId="3" fillId="0" borderId="0" xfId="0" applyFont="1" applyAlignment="1">
      <alignment horizontal="center"/>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0" fontId="2" fillId="2" borderId="0" xfId="0" applyFont="1" applyFill="1" applyBorder="1" applyAlignment="1">
      <alignment vertical="center" wrapText="1"/>
    </xf>
    <xf numFmtId="2" fontId="2" fillId="0" borderId="1" xfId="0" applyNumberFormat="1" applyFont="1" applyBorder="1" applyAlignment="1">
      <alignment horizontal="right" vertical="center"/>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0" fontId="2" fillId="3" borderId="0" xfId="0" applyFont="1" applyFill="1" applyBorder="1"/>
    <xf numFmtId="164" fontId="2" fillId="2" borderId="0" xfId="0" applyNumberFormat="1" applyFont="1" applyFill="1" applyBorder="1" applyAlignment="1">
      <alignment horizontal="right" vertical="center" wrapText="1"/>
    </xf>
    <xf numFmtId="49" fontId="2" fillId="0" borderId="1" xfId="0" applyNumberFormat="1" applyFont="1" applyFill="1" applyBorder="1" applyAlignment="1">
      <alignment horizontal="center" vertical="center" wrapText="1"/>
    </xf>
    <xf numFmtId="0" fontId="2" fillId="3" borderId="0" xfId="0" applyFont="1" applyFill="1" applyBorder="1" applyAlignment="1">
      <alignment horizontal="left" vertical="center" wrapText="1"/>
    </xf>
    <xf numFmtId="49" fontId="2" fillId="3" borderId="0" xfId="0" applyNumberFormat="1" applyFont="1"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2" fillId="2" borderId="0" xfId="0" applyNumberFormat="1" applyFont="1" applyFill="1" applyBorder="1" applyAlignment="1">
      <alignment horizontal="lef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center" wrapText="1"/>
    </xf>
    <xf numFmtId="0" fontId="2" fillId="3" borderId="0" xfId="0" applyNumberFormat="1" applyFont="1" applyFill="1" applyBorder="1" applyAlignment="1">
      <alignment horizontal="center" vertical="center"/>
    </xf>
    <xf numFmtId="164" fontId="2" fillId="2" borderId="0" xfId="0" applyNumberFormat="1" applyFont="1" applyFill="1" applyBorder="1" applyAlignment="1">
      <alignment vertical="center"/>
    </xf>
    <xf numFmtId="0" fontId="2" fillId="3" borderId="0" xfId="0" applyNumberFormat="1" applyFont="1" applyFill="1" applyBorder="1" applyAlignment="1">
      <alignment vertical="center"/>
    </xf>
    <xf numFmtId="0" fontId="4" fillId="3" borderId="1" xfId="0" applyFont="1" applyFill="1" applyBorder="1" applyAlignment="1">
      <alignment horizontal="center" vertical="center" wrapText="1"/>
    </xf>
    <xf numFmtId="0" fontId="2" fillId="2" borderId="0" xfId="0" applyNumberFormat="1" applyFont="1" applyFill="1" applyBorder="1" applyAlignment="1">
      <alignment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2" fontId="3" fillId="0" borderId="1" xfId="0" applyNumberFormat="1" applyFont="1" applyBorder="1" applyAlignment="1">
      <alignment horizontal="right" vertical="center"/>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2" fontId="3" fillId="0" borderId="1" xfId="0" applyNumberFormat="1" applyFont="1" applyBorder="1"/>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8" fillId="2" borderId="8" xfId="0" applyNumberFormat="1" applyFont="1" applyFill="1" applyBorder="1" applyAlignment="1">
      <alignment horizontal="right" vertical="center" wrapText="1"/>
    </xf>
    <xf numFmtId="2" fontId="8" fillId="2" borderId="8" xfId="0" applyNumberFormat="1" applyFont="1" applyFill="1" applyBorder="1" applyAlignment="1">
      <alignment horizontal="right" vertical="center" wrapText="1"/>
    </xf>
    <xf numFmtId="0" fontId="2" fillId="2" borderId="3" xfId="0" applyFont="1" applyFill="1" applyBorder="1" applyAlignment="1">
      <alignment vertical="top"/>
    </xf>
    <xf numFmtId="0" fontId="2" fillId="2" borderId="4" xfId="0" applyFont="1" applyFill="1" applyBorder="1" applyAlignment="1">
      <alignment horizontal="center" vertical="top"/>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7" fillId="3" borderId="3" xfId="0" applyFont="1" applyFill="1" applyBorder="1" applyAlignment="1">
      <alignment horizontal="lef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2" fillId="3" borderId="1" xfId="0" applyFont="1" applyFill="1" applyBorder="1" applyAlignment="1">
      <alignment horizontal="left" vertical="top" wrapText="1"/>
    </xf>
    <xf numFmtId="49" fontId="7" fillId="3" borderId="3" xfId="0" applyNumberFormat="1" applyFont="1" applyFill="1" applyBorder="1" applyAlignment="1">
      <alignment vertical="top" wrapText="1"/>
    </xf>
    <xf numFmtId="0" fontId="2" fillId="4" borderId="1" xfId="0"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2" fillId="3" borderId="1" xfId="0" applyNumberFormat="1" applyFont="1" applyFill="1" applyBorder="1" applyAlignment="1">
      <alignment horizontal="left" vertical="top" wrapText="1"/>
    </xf>
    <xf numFmtId="2" fontId="2" fillId="3" borderId="1"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49" fontId="2" fillId="2" borderId="1" xfId="0" applyNumberFormat="1" applyFont="1" applyFill="1" applyBorder="1" applyAlignment="1">
      <alignment horizontal="left" vertical="top" wrapText="1"/>
    </xf>
    <xf numFmtId="2" fontId="2" fillId="2" borderId="1" xfId="0" applyNumberFormat="1" applyFont="1" applyFill="1" applyBorder="1" applyAlignment="1">
      <alignment horizontal="left" vertical="top" wrapText="1"/>
    </xf>
    <xf numFmtId="49" fontId="4" fillId="3" borderId="1" xfId="0" applyNumberFormat="1" applyFont="1" applyFill="1" applyBorder="1" applyAlignment="1">
      <alignment horizontal="left" vertical="top" wrapText="1"/>
    </xf>
    <xf numFmtId="2" fontId="2" fillId="0" borderId="1"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left" vertical="top" wrapText="1"/>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2" fontId="2" fillId="2" borderId="1" xfId="0" applyNumberFormat="1" applyFont="1" applyFill="1" applyBorder="1" applyAlignment="1">
      <alignment horizontal="left" vertical="top"/>
    </xf>
    <xf numFmtId="0" fontId="7" fillId="0" borderId="1" xfId="0" applyFont="1" applyBorder="1" applyAlignment="1">
      <alignment horizontal="left" vertical="top" wrapText="1"/>
    </xf>
    <xf numFmtId="0" fontId="2" fillId="0" borderId="1" xfId="0"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49" fontId="3" fillId="0" borderId="1" xfId="0" applyNumberFormat="1" applyFont="1" applyBorder="1" applyAlignment="1">
      <alignment horizontal="left" vertical="top" wrapText="1"/>
    </xf>
    <xf numFmtId="49" fontId="3" fillId="0" borderId="1" xfId="0" applyNumberFormat="1" applyFont="1" applyFill="1" applyBorder="1" applyAlignment="1">
      <alignment horizontal="left" vertical="top" wrapText="1"/>
    </xf>
    <xf numFmtId="2" fontId="8" fillId="0" borderId="1" xfId="0" applyNumberFormat="1" applyFont="1" applyFill="1" applyBorder="1" applyAlignment="1">
      <alignment horizontal="left" vertical="top" wrapText="1"/>
    </xf>
    <xf numFmtId="0" fontId="2" fillId="0" borderId="0" xfId="0" applyFont="1" applyAlignment="1">
      <alignment horizontal="left" vertical="top"/>
    </xf>
    <xf numFmtId="2" fontId="2" fillId="0" borderId="3" xfId="0" applyNumberFormat="1" applyFont="1" applyFill="1" applyBorder="1" applyAlignment="1">
      <alignment horizontal="left" vertical="top" wrapText="1"/>
    </xf>
    <xf numFmtId="0" fontId="8"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8" fillId="0" borderId="1" xfId="0" applyNumberFormat="1" applyFont="1" applyFill="1" applyBorder="1" applyAlignment="1">
      <alignment horizontal="left" vertical="top" wrapText="1"/>
    </xf>
    <xf numFmtId="49" fontId="7" fillId="3" borderId="1" xfId="0" applyNumberFormat="1" applyFont="1" applyFill="1" applyBorder="1" applyAlignment="1">
      <alignment horizontal="left" vertical="top" wrapText="1"/>
    </xf>
    <xf numFmtId="2" fontId="8" fillId="2"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49" fontId="4" fillId="3" borderId="3" xfId="0" applyNumberFormat="1" applyFont="1" applyFill="1" applyBorder="1" applyAlignment="1">
      <alignment horizontal="left" vertical="top" wrapText="1"/>
    </xf>
    <xf numFmtId="0" fontId="2" fillId="0" borderId="3" xfId="0" applyFont="1" applyBorder="1" applyAlignment="1">
      <alignment horizontal="left" vertical="top" wrapText="1"/>
    </xf>
    <xf numFmtId="49" fontId="2" fillId="2" borderId="3" xfId="0" applyNumberFormat="1" applyFont="1" applyFill="1" applyBorder="1" applyAlignment="1">
      <alignment horizontal="left" vertical="top" wrapText="1"/>
    </xf>
    <xf numFmtId="2" fontId="2" fillId="2" borderId="3" xfId="0" applyNumberFormat="1" applyFont="1" applyFill="1" applyBorder="1" applyAlignment="1">
      <alignment horizontal="left" vertical="top" wrapText="1"/>
    </xf>
    <xf numFmtId="0" fontId="4" fillId="3" borderId="7" xfId="0" applyFont="1" applyFill="1" applyBorder="1" applyAlignment="1">
      <alignment horizontal="left" vertical="top" wrapText="1"/>
    </xf>
    <xf numFmtId="0" fontId="2" fillId="2" borderId="1" xfId="0" applyFont="1" applyFill="1" applyBorder="1" applyAlignment="1">
      <alignment horizontal="left" vertical="top" wrapText="1"/>
    </xf>
    <xf numFmtId="49" fontId="7" fillId="3" borderId="3" xfId="0" applyNumberFormat="1" applyFont="1" applyFill="1" applyBorder="1" applyAlignment="1">
      <alignment horizontal="left" vertical="top"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left" vertical="top" wrapText="1"/>
    </xf>
    <xf numFmtId="2" fontId="0" fillId="0" borderId="1" xfId="0" applyNumberFormat="1" applyBorder="1" applyAlignment="1">
      <alignment horizontal="right"/>
    </xf>
    <xf numFmtId="2" fontId="10" fillId="0" borderId="1" xfId="0" applyNumberFormat="1" applyFont="1" applyBorder="1" applyAlignment="1">
      <alignment horizontal="right"/>
    </xf>
    <xf numFmtId="0" fontId="17" fillId="2" borderId="1" xfId="0" applyFont="1" applyFill="1" applyBorder="1" applyAlignment="1">
      <alignment horizontal="left" vertical="center" wrapText="1"/>
    </xf>
    <xf numFmtId="0" fontId="17" fillId="0" borderId="9" xfId="0" applyFont="1" applyBorder="1" applyAlignment="1">
      <alignment wrapText="1"/>
    </xf>
    <xf numFmtId="0" fontId="2" fillId="3" borderId="1" xfId="0" applyFont="1" applyFill="1" applyBorder="1" applyAlignment="1">
      <alignment vertical="center"/>
    </xf>
    <xf numFmtId="2" fontId="2" fillId="2" borderId="1" xfId="0" applyNumberFormat="1" applyFont="1" applyFill="1" applyBorder="1" applyAlignment="1">
      <alignment horizontal="left" vertical="center" wrapText="1"/>
    </xf>
    <xf numFmtId="2" fontId="8" fillId="2" borderId="1" xfId="0" applyNumberFormat="1" applyFont="1" applyFill="1" applyBorder="1" applyAlignment="1">
      <alignment horizontal="left" vertical="center" wrapText="1"/>
    </xf>
    <xf numFmtId="2" fontId="2" fillId="0" borderId="1" xfId="0" applyNumberFormat="1" applyFont="1" applyFill="1" applyBorder="1" applyAlignment="1">
      <alignment horizontal="left" vertical="center" wrapText="1"/>
    </xf>
    <xf numFmtId="49" fontId="4" fillId="0" borderId="1" xfId="0" applyNumberFormat="1" applyFont="1" applyBorder="1" applyAlignment="1">
      <alignment horizontal="left" vertical="center" wrapText="1"/>
    </xf>
    <xf numFmtId="2" fontId="8" fillId="2" borderId="8" xfId="0" applyNumberFormat="1" applyFont="1" applyFill="1" applyBorder="1" applyAlignment="1">
      <alignment horizontal="left" vertical="center" wrapText="1"/>
    </xf>
    <xf numFmtId="2" fontId="8" fillId="0" borderId="1"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0" fontId="3" fillId="0" borderId="0" xfId="0" applyFont="1"/>
    <xf numFmtId="0" fontId="10" fillId="0" borderId="0" xfId="0" applyFont="1"/>
    <xf numFmtId="0" fontId="3" fillId="0" borderId="0" xfId="0" applyFont="1" applyAlignment="1">
      <alignment horizontal="left"/>
    </xf>
    <xf numFmtId="0" fontId="0" fillId="0" borderId="0" xfId="0" applyAlignment="1">
      <alignment horizontal="left" vertical="center" wrapText="1"/>
    </xf>
    <xf numFmtId="0" fontId="13" fillId="0" borderId="1" xfId="0" applyFont="1" applyBorder="1" applyAlignment="1">
      <alignment vertical="center"/>
    </xf>
    <xf numFmtId="0" fontId="10" fillId="0" borderId="0" xfId="0" applyFont="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wrapText="1"/>
    </xf>
    <xf numFmtId="49" fontId="7" fillId="3" borderId="10" xfId="0" applyNumberFormat="1" applyFont="1" applyFill="1" applyBorder="1" applyAlignment="1">
      <alignment vertical="top" wrapText="1"/>
    </xf>
    <xf numFmtId="49" fontId="8" fillId="2" borderId="11" xfId="0" applyNumberFormat="1" applyFont="1" applyFill="1" applyBorder="1" applyAlignment="1">
      <alignment horizontal="right" vertical="center" wrapText="1"/>
    </xf>
    <xf numFmtId="0" fontId="7" fillId="4" borderId="1" xfId="0" applyFont="1" applyFill="1" applyBorder="1" applyAlignment="1">
      <alignment vertical="center" wrapText="1"/>
    </xf>
    <xf numFmtId="0" fontId="3" fillId="4" borderId="0" xfId="0" applyFont="1" applyFill="1" applyAlignment="1">
      <alignment wrapText="1"/>
    </xf>
    <xf numFmtId="2" fontId="3" fillId="4" borderId="1" xfId="0" applyNumberFormat="1" applyFont="1" applyFill="1" applyBorder="1" applyAlignment="1">
      <alignment horizontal="right" vertical="center" wrapText="1"/>
    </xf>
    <xf numFmtId="0" fontId="4" fillId="3" borderId="3" xfId="0" applyFont="1" applyFill="1" applyBorder="1" applyAlignment="1">
      <alignment horizontal="left" vertical="top" wrapText="1"/>
    </xf>
    <xf numFmtId="0" fontId="3" fillId="4" borderId="12" xfId="0" applyFont="1" applyFill="1" applyBorder="1" applyAlignment="1">
      <alignment vertical="center" wrapText="1"/>
    </xf>
    <xf numFmtId="0" fontId="5" fillId="4" borderId="1" xfId="0" applyFont="1" applyFill="1" applyBorder="1" applyAlignment="1">
      <alignment vertical="center" wrapText="1"/>
    </xf>
    <xf numFmtId="0" fontId="19" fillId="0" borderId="0" xfId="0" applyFont="1"/>
    <xf numFmtId="0" fontId="3" fillId="0" borderId="0" xfId="0" applyFont="1" applyAlignment="1">
      <alignment horizontal="center"/>
    </xf>
    <xf numFmtId="0" fontId="3" fillId="0" borderId="2" xfId="0" applyFont="1" applyBorder="1" applyAlignment="1">
      <alignment horizontal="center"/>
    </xf>
    <xf numFmtId="0" fontId="3" fillId="0" borderId="7" xfId="0" applyFont="1" applyBorder="1" applyAlignment="1">
      <alignment horizontal="center"/>
    </xf>
    <xf numFmtId="0" fontId="2" fillId="0" borderId="0" xfId="0" applyFont="1" applyAlignment="1">
      <alignment horizontal="right"/>
    </xf>
    <xf numFmtId="0" fontId="10" fillId="0" borderId="0" xfId="0" applyFont="1" applyAlignment="1">
      <alignment horizontal="center"/>
    </xf>
    <xf numFmtId="0" fontId="16" fillId="0" borderId="2" xfId="0" applyFont="1" applyBorder="1" applyAlignment="1">
      <alignment horizontal="center"/>
    </xf>
    <xf numFmtId="0" fontId="16" fillId="0" borderId="7" xfId="0" applyFont="1" applyBorder="1" applyAlignment="1">
      <alignment horizontal="center"/>
    </xf>
    <xf numFmtId="0" fontId="0" fillId="0" borderId="0" xfId="0" applyAlignment="1">
      <alignment horizontal="right"/>
    </xf>
    <xf numFmtId="0" fontId="0" fillId="0" borderId="0" xfId="0" applyAlignment="1"/>
    <xf numFmtId="0" fontId="2" fillId="2" borderId="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2" xfId="0" applyFont="1" applyFill="1" applyBorder="1"/>
    <xf numFmtId="0" fontId="3" fillId="2" borderId="7" xfId="0" applyFont="1" applyFill="1" applyBorder="1"/>
    <xf numFmtId="0" fontId="2" fillId="0" borderId="0" xfId="0" applyFont="1" applyAlignment="1"/>
    <xf numFmtId="0" fontId="3" fillId="0" borderId="0" xfId="0" applyFont="1" applyAlignment="1">
      <alignment horizontal="center" wrapText="1"/>
    </xf>
    <xf numFmtId="0" fontId="3" fillId="0" borderId="1" xfId="0" applyFont="1" applyBorder="1" applyAlignment="1"/>
    <xf numFmtId="0" fontId="10" fillId="0" borderId="0" xfId="0" applyFont="1" applyAlignment="1">
      <alignment horizontal="center" wrapText="1"/>
    </xf>
    <xf numFmtId="0" fontId="10" fillId="0" borderId="1" xfId="0" applyFont="1" applyBorder="1" applyAlignment="1"/>
    <xf numFmtId="0" fontId="11" fillId="0" borderId="0" xfId="0" applyFont="1" applyAlignment="1">
      <alignment horizontal="right"/>
    </xf>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xf>
    <xf numFmtId="0" fontId="3"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Alignment="1">
      <alignment horizontal="center"/>
    </xf>
    <xf numFmtId="0" fontId="3" fillId="6" borderId="2" xfId="0" applyFont="1" applyFill="1" applyBorder="1" applyAlignment="1">
      <alignment vertical="top" wrapText="1"/>
    </xf>
    <xf numFmtId="0" fontId="3" fillId="6" borderId="7" xfId="0" applyFont="1" applyFill="1" applyBorder="1" applyAlignment="1">
      <alignment vertical="top" wrapText="1"/>
    </xf>
    <xf numFmtId="0" fontId="2" fillId="0" borderId="0" xfId="0" applyFont="1" applyFill="1" applyBorder="1" applyAlignment="1">
      <alignment horizontal="right"/>
    </xf>
  </cellXfs>
  <cellStyles count="3">
    <cellStyle name="Обычный" xfId="0" builtinId="0"/>
    <cellStyle name="Обычный 2" xfId="1"/>
    <cellStyle name="Обычный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abSelected="1" zoomScaleNormal="100" workbookViewId="0">
      <selection activeCell="B45" sqref="B45"/>
    </sheetView>
  </sheetViews>
  <sheetFormatPr defaultRowHeight="16.5" x14ac:dyDescent="0.3"/>
  <cols>
    <col min="1" max="1" width="26.42578125" style="2" customWidth="1"/>
    <col min="2" max="2" width="55.85546875" style="2" customWidth="1"/>
    <col min="3" max="3" width="13.42578125" style="2" customWidth="1"/>
    <col min="4" max="4" width="10.42578125" style="2" customWidth="1"/>
    <col min="5" max="5" width="10" style="2" customWidth="1"/>
    <col min="6" max="6" width="31.28515625" style="4" customWidth="1"/>
    <col min="7" max="7" width="38.5703125" style="2" customWidth="1"/>
    <col min="8" max="16384" width="9.140625" style="2"/>
  </cols>
  <sheetData>
    <row r="1" spans="1:7" x14ac:dyDescent="0.3">
      <c r="A1" s="2" t="s">
        <v>181</v>
      </c>
      <c r="B1" s="322" t="s">
        <v>17</v>
      </c>
      <c r="C1" s="322"/>
      <c r="E1" s="3"/>
    </row>
    <row r="2" spans="1:7" x14ac:dyDescent="0.3">
      <c r="B2" s="322" t="s">
        <v>13</v>
      </c>
      <c r="C2" s="322"/>
      <c r="E2" s="5"/>
    </row>
    <row r="3" spans="1:7" x14ac:dyDescent="0.3">
      <c r="B3" s="322" t="s">
        <v>18</v>
      </c>
      <c r="C3" s="322"/>
    </row>
    <row r="4" spans="1:7" x14ac:dyDescent="0.3">
      <c r="A4" s="300" t="s">
        <v>181</v>
      </c>
      <c r="B4" s="322" t="s">
        <v>165</v>
      </c>
      <c r="C4" s="322"/>
    </row>
    <row r="5" spans="1:7" x14ac:dyDescent="0.3">
      <c r="B5" s="322" t="s">
        <v>186</v>
      </c>
      <c r="C5" s="322"/>
    </row>
    <row r="6" spans="1:7" x14ac:dyDescent="0.3">
      <c r="B6" s="6"/>
      <c r="C6" s="6"/>
    </row>
    <row r="7" spans="1:7" x14ac:dyDescent="0.3">
      <c r="A7" s="319" t="s">
        <v>114</v>
      </c>
      <c r="B7" s="319"/>
      <c r="C7" s="319"/>
    </row>
    <row r="8" spans="1:7" x14ac:dyDescent="0.3">
      <c r="A8" s="319" t="s">
        <v>323</v>
      </c>
      <c r="B8" s="319"/>
      <c r="C8" s="319"/>
    </row>
    <row r="9" spans="1:7" x14ac:dyDescent="0.3">
      <c r="A9" s="319" t="s">
        <v>0</v>
      </c>
      <c r="B9" s="319"/>
      <c r="C9" s="319"/>
    </row>
    <row r="11" spans="1:7" ht="33" x14ac:dyDescent="0.3">
      <c r="A11" s="7" t="s">
        <v>115</v>
      </c>
      <c r="B11" s="219" t="s">
        <v>116</v>
      </c>
      <c r="C11" s="7" t="s">
        <v>180</v>
      </c>
      <c r="D11" s="9"/>
      <c r="E11" s="9"/>
    </row>
    <row r="12" spans="1:7" ht="18" customHeight="1" x14ac:dyDescent="0.3">
      <c r="A12" s="10" t="s">
        <v>117</v>
      </c>
      <c r="B12" s="11" t="s">
        <v>118</v>
      </c>
      <c r="C12" s="32">
        <f>C13+C15+C21</f>
        <v>7985000</v>
      </c>
      <c r="D12" s="12"/>
      <c r="E12" s="12"/>
    </row>
    <row r="13" spans="1:7" x14ac:dyDescent="0.3">
      <c r="A13" s="13" t="s">
        <v>119</v>
      </c>
      <c r="B13" s="14" t="s">
        <v>120</v>
      </c>
      <c r="C13" s="33">
        <f>C14</f>
        <v>1203000</v>
      </c>
      <c r="D13" s="15"/>
      <c r="E13" s="15"/>
    </row>
    <row r="14" spans="1:7" x14ac:dyDescent="0.3">
      <c r="A14" s="19" t="s">
        <v>328</v>
      </c>
      <c r="B14" s="21" t="s">
        <v>121</v>
      </c>
      <c r="C14" s="34">
        <v>1203000</v>
      </c>
      <c r="D14" s="16"/>
      <c r="E14" s="16"/>
    </row>
    <row r="15" spans="1:7" ht="34.5" customHeight="1" x14ac:dyDescent="0.3">
      <c r="A15" s="13" t="s">
        <v>122</v>
      </c>
      <c r="B15" s="17" t="s">
        <v>123</v>
      </c>
      <c r="C15" s="33">
        <f>C16</f>
        <v>2035000</v>
      </c>
      <c r="D15" s="16"/>
      <c r="E15" s="16"/>
      <c r="F15" s="18"/>
      <c r="G15" s="18"/>
    </row>
    <row r="16" spans="1:7" ht="36" customHeight="1" x14ac:dyDescent="0.3">
      <c r="A16" s="19" t="s">
        <v>329</v>
      </c>
      <c r="B16" s="29" t="s">
        <v>124</v>
      </c>
      <c r="C16" s="34">
        <f>SUM(C17:C20)</f>
        <v>2035000</v>
      </c>
      <c r="D16" s="16"/>
      <c r="E16" s="16"/>
      <c r="F16" s="20"/>
      <c r="G16" s="20"/>
    </row>
    <row r="17" spans="1:7" ht="50.25" customHeight="1" x14ac:dyDescent="0.3">
      <c r="A17" s="19" t="s">
        <v>330</v>
      </c>
      <c r="B17" s="29" t="s">
        <v>125</v>
      </c>
      <c r="C17" s="34">
        <v>695000</v>
      </c>
      <c r="D17" s="16"/>
      <c r="E17" s="16"/>
      <c r="F17" s="20"/>
      <c r="G17" s="20"/>
    </row>
    <row r="18" spans="1:7" ht="68.25" customHeight="1" x14ac:dyDescent="0.3">
      <c r="A18" s="19" t="s">
        <v>331</v>
      </c>
      <c r="B18" s="29" t="s">
        <v>126</v>
      </c>
      <c r="C18" s="34">
        <v>7000</v>
      </c>
      <c r="D18" s="16"/>
      <c r="E18" s="16"/>
      <c r="F18" s="20"/>
      <c r="G18" s="20"/>
    </row>
    <row r="19" spans="1:7" ht="63.75" customHeight="1" x14ac:dyDescent="0.3">
      <c r="A19" s="19" t="s">
        <v>332</v>
      </c>
      <c r="B19" s="29" t="s">
        <v>127</v>
      </c>
      <c r="C19" s="34">
        <v>1332000</v>
      </c>
      <c r="D19" s="16"/>
      <c r="E19" s="16"/>
      <c r="F19" s="20"/>
      <c r="G19" s="20"/>
    </row>
    <row r="20" spans="1:7" ht="67.5" customHeight="1" x14ac:dyDescent="0.3">
      <c r="A20" s="19" t="s">
        <v>333</v>
      </c>
      <c r="B20" s="29" t="s">
        <v>128</v>
      </c>
      <c r="C20" s="34">
        <v>1000</v>
      </c>
      <c r="D20" s="16"/>
      <c r="E20" s="16"/>
      <c r="F20" s="20"/>
      <c r="G20" s="20"/>
    </row>
    <row r="21" spans="1:7" ht="18.75" customHeight="1" x14ac:dyDescent="0.3">
      <c r="A21" s="13" t="s">
        <v>129</v>
      </c>
      <c r="B21" s="14" t="s">
        <v>130</v>
      </c>
      <c r="C21" s="33">
        <f>C22+C24</f>
        <v>4747000</v>
      </c>
      <c r="D21" s="15"/>
      <c r="E21" s="15"/>
    </row>
    <row r="22" spans="1:7" ht="20.25" customHeight="1" x14ac:dyDescent="0.3">
      <c r="A22" s="30" t="s">
        <v>334</v>
      </c>
      <c r="B22" s="21" t="s">
        <v>132</v>
      </c>
      <c r="C22" s="34">
        <f>C23</f>
        <v>479000</v>
      </c>
      <c r="D22" s="16"/>
      <c r="E22" s="16"/>
    </row>
    <row r="23" spans="1:7" ht="54.75" customHeight="1" x14ac:dyDescent="0.3">
      <c r="A23" s="19" t="s">
        <v>335</v>
      </c>
      <c r="B23" s="29" t="s">
        <v>133</v>
      </c>
      <c r="C23" s="34">
        <v>479000</v>
      </c>
      <c r="D23" s="16"/>
      <c r="E23" s="16"/>
    </row>
    <row r="24" spans="1:7" x14ac:dyDescent="0.3">
      <c r="A24" s="19" t="s">
        <v>336</v>
      </c>
      <c r="B24" s="21" t="s">
        <v>135</v>
      </c>
      <c r="C24" s="34">
        <f>C25+C26</f>
        <v>4268000</v>
      </c>
      <c r="D24" s="16"/>
      <c r="E24" s="16"/>
    </row>
    <row r="25" spans="1:7" ht="69.75" customHeight="1" x14ac:dyDescent="0.3">
      <c r="A25" s="19" t="s">
        <v>337</v>
      </c>
      <c r="B25" s="23" t="s">
        <v>136</v>
      </c>
      <c r="C25" s="34">
        <v>3000000</v>
      </c>
      <c r="D25" s="16"/>
      <c r="E25" s="16"/>
    </row>
    <row r="26" spans="1:7" ht="69.75" customHeight="1" x14ac:dyDescent="0.3">
      <c r="A26" s="19" t="s">
        <v>338</v>
      </c>
      <c r="B26" s="23" t="s">
        <v>137</v>
      </c>
      <c r="C26" s="34">
        <v>1268000</v>
      </c>
      <c r="D26" s="16"/>
      <c r="E26" s="16"/>
    </row>
    <row r="27" spans="1:7" ht="45.75" hidden="1" customHeight="1" x14ac:dyDescent="0.3">
      <c r="A27" s="19"/>
      <c r="B27" s="23"/>
      <c r="C27" s="34"/>
      <c r="D27" s="16"/>
      <c r="E27" s="16"/>
    </row>
    <row r="28" spans="1:7" ht="18.75" customHeight="1" x14ac:dyDescent="0.3">
      <c r="A28" s="10" t="s">
        <v>138</v>
      </c>
      <c r="B28" s="25" t="s">
        <v>139</v>
      </c>
      <c r="C28" s="32">
        <f>C29</f>
        <v>37728434.950000003</v>
      </c>
      <c r="D28" s="12"/>
      <c r="E28" s="12"/>
    </row>
    <row r="29" spans="1:7" ht="40.5" customHeight="1" x14ac:dyDescent="0.3">
      <c r="A29" s="19" t="s">
        <v>140</v>
      </c>
      <c r="B29" s="26" t="s">
        <v>141</v>
      </c>
      <c r="C29" s="34">
        <f>C30+C32+C44+C42</f>
        <v>37728434.950000003</v>
      </c>
      <c r="D29" s="16"/>
      <c r="E29" s="16"/>
    </row>
    <row r="30" spans="1:7" ht="40.5" customHeight="1" x14ac:dyDescent="0.3">
      <c r="A30" s="13" t="s">
        <v>142</v>
      </c>
      <c r="B30" s="24" t="s">
        <v>143</v>
      </c>
      <c r="C30" s="33">
        <f>C31</f>
        <v>11644000</v>
      </c>
      <c r="D30" s="16"/>
      <c r="E30" s="16"/>
    </row>
    <row r="31" spans="1:7" ht="33.75" customHeight="1" x14ac:dyDescent="0.3">
      <c r="A31" s="19" t="s">
        <v>375</v>
      </c>
      <c r="B31" s="26" t="s">
        <v>144</v>
      </c>
      <c r="C31" s="34">
        <v>11644000</v>
      </c>
      <c r="D31" s="16"/>
      <c r="E31" s="16"/>
    </row>
    <row r="32" spans="1:7" ht="41.25" customHeight="1" x14ac:dyDescent="0.3">
      <c r="A32" s="31" t="s">
        <v>362</v>
      </c>
      <c r="B32" s="24" t="s">
        <v>145</v>
      </c>
      <c r="C32" s="33">
        <f>C33+C35+C40+C37+C34+C36+C38+C41+C39</f>
        <v>23866471.23</v>
      </c>
      <c r="D32" s="16"/>
      <c r="E32" s="16"/>
    </row>
    <row r="33" spans="1:6" ht="75" customHeight="1" x14ac:dyDescent="0.3">
      <c r="A33" s="19" t="s">
        <v>360</v>
      </c>
      <c r="B33" s="26" t="s">
        <v>146</v>
      </c>
      <c r="C33" s="34">
        <v>11855893</v>
      </c>
      <c r="D33" s="16"/>
      <c r="E33" s="16"/>
      <c r="F33" s="2"/>
    </row>
    <row r="34" spans="1:6" ht="75" customHeight="1" x14ac:dyDescent="0.3">
      <c r="A34" s="19" t="s">
        <v>407</v>
      </c>
      <c r="B34" s="26" t="s">
        <v>197</v>
      </c>
      <c r="C34" s="34">
        <v>174706.01</v>
      </c>
      <c r="D34" s="16"/>
      <c r="E34" s="16"/>
      <c r="F34" s="2"/>
    </row>
    <row r="35" spans="1:6" ht="75" customHeight="1" x14ac:dyDescent="0.3">
      <c r="A35" s="19" t="s">
        <v>372</v>
      </c>
      <c r="B35" s="26" t="s">
        <v>371</v>
      </c>
      <c r="C35" s="34">
        <v>0</v>
      </c>
      <c r="D35" s="16"/>
      <c r="E35" s="16"/>
      <c r="F35" s="2"/>
    </row>
    <row r="36" spans="1:6" ht="99" customHeight="1" x14ac:dyDescent="0.3">
      <c r="A36" s="19" t="s">
        <v>408</v>
      </c>
      <c r="B36" s="26" t="s">
        <v>409</v>
      </c>
      <c r="C36" s="34">
        <v>2174022.2200000002</v>
      </c>
      <c r="D36" s="16"/>
      <c r="E36" s="16"/>
      <c r="F36" s="2"/>
    </row>
    <row r="37" spans="1:6" ht="75" customHeight="1" x14ac:dyDescent="0.3">
      <c r="A37" s="19" t="s">
        <v>401</v>
      </c>
      <c r="B37" s="26" t="s">
        <v>402</v>
      </c>
      <c r="C37" s="34">
        <v>4713435</v>
      </c>
      <c r="D37" s="16"/>
      <c r="E37" s="16"/>
      <c r="F37" s="2"/>
    </row>
    <row r="38" spans="1:6" ht="75" customHeight="1" x14ac:dyDescent="0.3">
      <c r="A38" s="19" t="s">
        <v>404</v>
      </c>
      <c r="B38" s="26" t="s">
        <v>403</v>
      </c>
      <c r="C38" s="34">
        <v>50400</v>
      </c>
      <c r="D38" s="16"/>
      <c r="E38" s="16"/>
      <c r="F38" s="2"/>
    </row>
    <row r="39" spans="1:6" ht="75" customHeight="1" x14ac:dyDescent="0.3">
      <c r="A39" s="19" t="s">
        <v>411</v>
      </c>
      <c r="B39" s="26" t="s">
        <v>410</v>
      </c>
      <c r="C39" s="34">
        <v>2660190</v>
      </c>
      <c r="D39" s="16"/>
      <c r="E39" s="16"/>
      <c r="F39" s="2"/>
    </row>
    <row r="40" spans="1:6" ht="75" customHeight="1" x14ac:dyDescent="0.3">
      <c r="A40" s="19" t="s">
        <v>381</v>
      </c>
      <c r="B40" s="26" t="s">
        <v>380</v>
      </c>
      <c r="C40" s="34">
        <v>2020025</v>
      </c>
      <c r="D40" s="16"/>
      <c r="E40" s="16"/>
      <c r="F40" s="2"/>
    </row>
    <row r="41" spans="1:6" ht="75" customHeight="1" x14ac:dyDescent="0.3">
      <c r="A41" s="19" t="s">
        <v>405</v>
      </c>
      <c r="B41" s="26" t="s">
        <v>406</v>
      </c>
      <c r="C41" s="34">
        <v>217800</v>
      </c>
      <c r="D41" s="16"/>
      <c r="E41" s="16"/>
      <c r="F41" s="2"/>
    </row>
    <row r="42" spans="1:6" ht="46.5" customHeight="1" x14ac:dyDescent="0.3">
      <c r="A42" s="13" t="s">
        <v>364</v>
      </c>
      <c r="B42" s="303" t="s">
        <v>363</v>
      </c>
      <c r="C42" s="33">
        <f>C43</f>
        <v>180550</v>
      </c>
      <c r="D42" s="16"/>
      <c r="E42" s="16"/>
      <c r="F42" s="2"/>
    </row>
    <row r="43" spans="1:6" ht="48.75" customHeight="1" x14ac:dyDescent="0.3">
      <c r="A43" s="291" t="s">
        <v>352</v>
      </c>
      <c r="B43" s="26" t="s">
        <v>324</v>
      </c>
      <c r="C43" s="35">
        <v>180550</v>
      </c>
      <c r="F43" s="2"/>
    </row>
    <row r="44" spans="1:6" ht="18.75" customHeight="1" x14ac:dyDescent="0.3">
      <c r="A44" s="13" t="s">
        <v>361</v>
      </c>
      <c r="B44" s="24" t="s">
        <v>149</v>
      </c>
      <c r="C44" s="33">
        <f>C45</f>
        <v>2037413.72</v>
      </c>
      <c r="D44" s="16"/>
      <c r="E44" s="16"/>
      <c r="F44" s="2"/>
    </row>
    <row r="45" spans="1:6" ht="81" customHeight="1" x14ac:dyDescent="0.3">
      <c r="A45" s="27" t="s">
        <v>359</v>
      </c>
      <c r="B45" s="26" t="s">
        <v>150</v>
      </c>
      <c r="C45" s="36">
        <v>2037413.72</v>
      </c>
      <c r="D45" s="16"/>
      <c r="E45" s="16"/>
      <c r="F45" s="2"/>
    </row>
    <row r="46" spans="1:6" ht="20.25" customHeight="1" x14ac:dyDescent="0.3">
      <c r="A46" s="320" t="s">
        <v>325</v>
      </c>
      <c r="B46" s="321"/>
      <c r="C46" s="33">
        <f>C12+C28</f>
        <v>45713434.950000003</v>
      </c>
      <c r="D46" s="28"/>
      <c r="E46" s="28"/>
      <c r="F46" s="2"/>
    </row>
  </sheetData>
  <mergeCells count="9">
    <mergeCell ref="A8:C8"/>
    <mergeCell ref="A9:C9"/>
    <mergeCell ref="A46:B46"/>
    <mergeCell ref="B1:C1"/>
    <mergeCell ref="B2:C2"/>
    <mergeCell ref="B3:C3"/>
    <mergeCell ref="B4:C4"/>
    <mergeCell ref="B5:C5"/>
    <mergeCell ref="A7:C7"/>
  </mergeCells>
  <pageMargins left="0.98425196850393704" right="0" top="0.19685039370078741" bottom="0" header="0.51181102362204722" footer="0.51181102362204722"/>
  <pageSetup paperSize="9" scale="96"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zoomScaleNormal="100" workbookViewId="0">
      <selection activeCell="B14" sqref="B14"/>
    </sheetView>
  </sheetViews>
  <sheetFormatPr defaultRowHeight="16.5" x14ac:dyDescent="0.3"/>
  <cols>
    <col min="1" max="1" width="26.28515625" style="2" customWidth="1"/>
    <col min="2" max="2" width="53.140625" style="2" customWidth="1"/>
    <col min="3" max="3" width="14.425781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x14ac:dyDescent="0.3">
      <c r="A1" s="322" t="s">
        <v>176</v>
      </c>
      <c r="B1" s="322"/>
      <c r="C1" s="322"/>
    </row>
    <row r="2" spans="1:5" x14ac:dyDescent="0.3">
      <c r="A2" s="322" t="s">
        <v>13</v>
      </c>
      <c r="B2" s="322"/>
      <c r="C2" s="322"/>
    </row>
    <row r="3" spans="1:5" x14ac:dyDescent="0.3">
      <c r="A3" s="322" t="s">
        <v>18</v>
      </c>
      <c r="B3" s="322"/>
      <c r="C3" s="322"/>
    </row>
    <row r="4" spans="1:5" x14ac:dyDescent="0.3">
      <c r="A4" s="322" t="s">
        <v>165</v>
      </c>
      <c r="B4" s="322"/>
      <c r="C4" s="322"/>
    </row>
    <row r="5" spans="1:5" x14ac:dyDescent="0.3">
      <c r="A5" s="302" t="s">
        <v>181</v>
      </c>
      <c r="B5" s="322" t="s">
        <v>195</v>
      </c>
      <c r="C5" s="322"/>
      <c r="D5" s="6"/>
    </row>
    <row r="6" spans="1:5" x14ac:dyDescent="0.3">
      <c r="C6" s="322"/>
      <c r="D6" s="322"/>
    </row>
    <row r="7" spans="1:5" x14ac:dyDescent="0.3">
      <c r="A7" s="319" t="s">
        <v>6</v>
      </c>
      <c r="B7" s="319"/>
      <c r="C7" s="319"/>
    </row>
    <row r="8" spans="1:5" x14ac:dyDescent="0.3">
      <c r="A8" s="319" t="s">
        <v>7</v>
      </c>
      <c r="B8" s="319"/>
      <c r="C8" s="319"/>
    </row>
    <row r="9" spans="1:5" x14ac:dyDescent="0.3">
      <c r="A9" s="319" t="s">
        <v>355</v>
      </c>
      <c r="B9" s="319"/>
      <c r="C9" s="319"/>
    </row>
    <row r="11" spans="1:5" ht="45" customHeight="1" x14ac:dyDescent="0.3">
      <c r="A11" s="1" t="s">
        <v>1</v>
      </c>
      <c r="B11" s="1" t="s">
        <v>5</v>
      </c>
      <c r="C11" s="7" t="s">
        <v>183</v>
      </c>
      <c r="D11" s="9"/>
      <c r="E11" s="9"/>
    </row>
    <row r="12" spans="1:5" ht="33" x14ac:dyDescent="0.3">
      <c r="A12" s="118" t="s">
        <v>112</v>
      </c>
      <c r="B12" s="122" t="s">
        <v>25</v>
      </c>
      <c r="C12" s="117">
        <f>C14-C13</f>
        <v>1289712.7799999937</v>
      </c>
      <c r="D12" s="119"/>
      <c r="E12" s="119"/>
    </row>
    <row r="13" spans="1:5" ht="35.25" customHeight="1" x14ac:dyDescent="0.3">
      <c r="A13" s="19" t="s">
        <v>109</v>
      </c>
      <c r="B13" s="29" t="s">
        <v>20</v>
      </c>
      <c r="C13" s="127">
        <f>'дох 17'!C46</f>
        <v>45713434.950000003</v>
      </c>
      <c r="D13" s="120"/>
      <c r="E13" s="120"/>
    </row>
    <row r="14" spans="1:5" ht="32.25" customHeight="1" x14ac:dyDescent="0.3">
      <c r="A14" s="19" t="s">
        <v>110</v>
      </c>
      <c r="B14" s="29" t="s">
        <v>26</v>
      </c>
      <c r="C14" s="127">
        <f>'по виду расх 17'!D161</f>
        <v>47003147.729999997</v>
      </c>
      <c r="D14" s="120"/>
      <c r="E14" s="120"/>
    </row>
    <row r="15" spans="1:5" ht="18" customHeight="1" x14ac:dyDescent="0.3">
      <c r="A15" s="21"/>
      <c r="B15" s="14" t="s">
        <v>111</v>
      </c>
      <c r="C15" s="128">
        <f>C12</f>
        <v>1289712.7799999937</v>
      </c>
      <c r="D15" s="121"/>
      <c r="E15" s="121"/>
    </row>
  </sheetData>
  <mergeCells count="9">
    <mergeCell ref="A7:C7"/>
    <mergeCell ref="A8:C8"/>
    <mergeCell ref="A9:C9"/>
    <mergeCell ref="A1:C1"/>
    <mergeCell ref="A2:C2"/>
    <mergeCell ref="A3:C3"/>
    <mergeCell ref="A4:C4"/>
    <mergeCell ref="B5:C5"/>
    <mergeCell ref="C6:D6"/>
  </mergeCells>
  <pageMargins left="0.78740157480314965" right="0" top="0.98425196850393704" bottom="0" header="0.51181102362204722" footer="0.51181102362204722"/>
  <pageSetup paperSize="9" scale="92" orientation="portrait"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zoomScaleNormal="100" workbookViewId="0">
      <selection activeCell="B13" sqref="B13"/>
    </sheetView>
  </sheetViews>
  <sheetFormatPr defaultRowHeight="12.75" x14ac:dyDescent="0.2"/>
  <cols>
    <col min="1" max="1" width="23.85546875" customWidth="1"/>
    <col min="2" max="2" width="46" customWidth="1"/>
    <col min="3" max="3" width="15.5703125" customWidth="1"/>
    <col min="4" max="4" width="16" customWidth="1"/>
    <col min="257" max="257" width="26.28515625" customWidth="1"/>
    <col min="258" max="258" width="50.85546875" customWidth="1"/>
    <col min="259" max="259" width="14.5703125" customWidth="1"/>
    <col min="513" max="513" width="26.28515625" customWidth="1"/>
    <col min="514" max="514" width="50.85546875" customWidth="1"/>
    <col min="515" max="515" width="14.5703125" customWidth="1"/>
    <col min="769" max="769" width="26.28515625" customWidth="1"/>
    <col min="770" max="770" width="50.85546875" customWidth="1"/>
    <col min="771" max="771" width="14.5703125" customWidth="1"/>
    <col min="1025" max="1025" width="26.28515625" customWidth="1"/>
    <col min="1026" max="1026" width="50.85546875" customWidth="1"/>
    <col min="1027" max="1027" width="14.5703125" customWidth="1"/>
    <col min="1281" max="1281" width="26.28515625" customWidth="1"/>
    <col min="1282" max="1282" width="50.85546875" customWidth="1"/>
    <col min="1283" max="1283" width="14.5703125" customWidth="1"/>
    <col min="1537" max="1537" width="26.28515625" customWidth="1"/>
    <col min="1538" max="1538" width="50.85546875" customWidth="1"/>
    <col min="1539" max="1539" width="14.5703125" customWidth="1"/>
    <col min="1793" max="1793" width="26.28515625" customWidth="1"/>
    <col min="1794" max="1794" width="50.85546875" customWidth="1"/>
    <col min="1795" max="1795" width="14.5703125" customWidth="1"/>
    <col min="2049" max="2049" width="26.28515625" customWidth="1"/>
    <col min="2050" max="2050" width="50.85546875" customWidth="1"/>
    <col min="2051" max="2051" width="14.5703125" customWidth="1"/>
    <col min="2305" max="2305" width="26.28515625" customWidth="1"/>
    <col min="2306" max="2306" width="50.85546875" customWidth="1"/>
    <col min="2307" max="2307" width="14.5703125" customWidth="1"/>
    <col min="2561" max="2561" width="26.28515625" customWidth="1"/>
    <col min="2562" max="2562" width="50.85546875" customWidth="1"/>
    <col min="2563" max="2563" width="14.5703125" customWidth="1"/>
    <col min="2817" max="2817" width="26.28515625" customWidth="1"/>
    <col min="2818" max="2818" width="50.85546875" customWidth="1"/>
    <col min="2819" max="2819" width="14.5703125" customWidth="1"/>
    <col min="3073" max="3073" width="26.28515625" customWidth="1"/>
    <col min="3074" max="3074" width="50.85546875" customWidth="1"/>
    <col min="3075" max="3075" width="14.5703125" customWidth="1"/>
    <col min="3329" max="3329" width="26.28515625" customWidth="1"/>
    <col min="3330" max="3330" width="50.85546875" customWidth="1"/>
    <col min="3331" max="3331" width="14.5703125" customWidth="1"/>
    <col min="3585" max="3585" width="26.28515625" customWidth="1"/>
    <col min="3586" max="3586" width="50.85546875" customWidth="1"/>
    <col min="3587" max="3587" width="14.5703125" customWidth="1"/>
    <col min="3841" max="3841" width="26.28515625" customWidth="1"/>
    <col min="3842" max="3842" width="50.85546875" customWidth="1"/>
    <col min="3843" max="3843" width="14.5703125" customWidth="1"/>
    <col min="4097" max="4097" width="26.28515625" customWidth="1"/>
    <col min="4098" max="4098" width="50.85546875" customWidth="1"/>
    <col min="4099" max="4099" width="14.5703125" customWidth="1"/>
    <col min="4353" max="4353" width="26.28515625" customWidth="1"/>
    <col min="4354" max="4354" width="50.85546875" customWidth="1"/>
    <col min="4355" max="4355" width="14.5703125" customWidth="1"/>
    <col min="4609" max="4609" width="26.28515625" customWidth="1"/>
    <col min="4610" max="4610" width="50.85546875" customWidth="1"/>
    <col min="4611" max="4611" width="14.5703125" customWidth="1"/>
    <col min="4865" max="4865" width="26.28515625" customWidth="1"/>
    <col min="4866" max="4866" width="50.85546875" customWidth="1"/>
    <col min="4867" max="4867" width="14.5703125" customWidth="1"/>
    <col min="5121" max="5121" width="26.28515625" customWidth="1"/>
    <col min="5122" max="5122" width="50.85546875" customWidth="1"/>
    <col min="5123" max="5123" width="14.5703125" customWidth="1"/>
    <col min="5377" max="5377" width="26.28515625" customWidth="1"/>
    <col min="5378" max="5378" width="50.85546875" customWidth="1"/>
    <col min="5379" max="5379" width="14.5703125" customWidth="1"/>
    <col min="5633" max="5633" width="26.28515625" customWidth="1"/>
    <col min="5634" max="5634" width="50.85546875" customWidth="1"/>
    <col min="5635" max="5635" width="14.5703125" customWidth="1"/>
    <col min="5889" max="5889" width="26.28515625" customWidth="1"/>
    <col min="5890" max="5890" width="50.85546875" customWidth="1"/>
    <col min="5891" max="5891" width="14.5703125" customWidth="1"/>
    <col min="6145" max="6145" width="26.28515625" customWidth="1"/>
    <col min="6146" max="6146" width="50.85546875" customWidth="1"/>
    <col min="6147" max="6147" width="14.5703125" customWidth="1"/>
    <col min="6401" max="6401" width="26.28515625" customWidth="1"/>
    <col min="6402" max="6402" width="50.85546875" customWidth="1"/>
    <col min="6403" max="6403" width="14.5703125" customWidth="1"/>
    <col min="6657" max="6657" width="26.28515625" customWidth="1"/>
    <col min="6658" max="6658" width="50.85546875" customWidth="1"/>
    <col min="6659" max="6659" width="14.5703125" customWidth="1"/>
    <col min="6913" max="6913" width="26.28515625" customWidth="1"/>
    <col min="6914" max="6914" width="50.85546875" customWidth="1"/>
    <col min="6915" max="6915" width="14.5703125" customWidth="1"/>
    <col min="7169" max="7169" width="26.28515625" customWidth="1"/>
    <col min="7170" max="7170" width="50.85546875" customWidth="1"/>
    <col min="7171" max="7171" width="14.5703125" customWidth="1"/>
    <col min="7425" max="7425" width="26.28515625" customWidth="1"/>
    <col min="7426" max="7426" width="50.85546875" customWidth="1"/>
    <col min="7427" max="7427" width="14.5703125" customWidth="1"/>
    <col min="7681" max="7681" width="26.28515625" customWidth="1"/>
    <col min="7682" max="7682" width="50.85546875" customWidth="1"/>
    <col min="7683" max="7683" width="14.5703125" customWidth="1"/>
    <col min="7937" max="7937" width="26.28515625" customWidth="1"/>
    <col min="7938" max="7938" width="50.85546875" customWidth="1"/>
    <col min="7939" max="7939" width="14.5703125" customWidth="1"/>
    <col min="8193" max="8193" width="26.28515625" customWidth="1"/>
    <col min="8194" max="8194" width="50.85546875" customWidth="1"/>
    <col min="8195" max="8195" width="14.5703125" customWidth="1"/>
    <col min="8449" max="8449" width="26.28515625" customWidth="1"/>
    <col min="8450" max="8450" width="50.85546875" customWidth="1"/>
    <col min="8451" max="8451" width="14.5703125" customWidth="1"/>
    <col min="8705" max="8705" width="26.28515625" customWidth="1"/>
    <col min="8706" max="8706" width="50.85546875" customWidth="1"/>
    <col min="8707" max="8707" width="14.5703125" customWidth="1"/>
    <col min="8961" max="8961" width="26.28515625" customWidth="1"/>
    <col min="8962" max="8962" width="50.85546875" customWidth="1"/>
    <col min="8963" max="8963" width="14.5703125" customWidth="1"/>
    <col min="9217" max="9217" width="26.28515625" customWidth="1"/>
    <col min="9218" max="9218" width="50.85546875" customWidth="1"/>
    <col min="9219" max="9219" width="14.5703125" customWidth="1"/>
    <col min="9473" max="9473" width="26.28515625" customWidth="1"/>
    <col min="9474" max="9474" width="50.85546875" customWidth="1"/>
    <col min="9475" max="9475" width="14.5703125" customWidth="1"/>
    <col min="9729" max="9729" width="26.28515625" customWidth="1"/>
    <col min="9730" max="9730" width="50.85546875" customWidth="1"/>
    <col min="9731" max="9731" width="14.5703125" customWidth="1"/>
    <col min="9985" max="9985" width="26.28515625" customWidth="1"/>
    <col min="9986" max="9986" width="50.85546875" customWidth="1"/>
    <col min="9987" max="9987" width="14.5703125" customWidth="1"/>
    <col min="10241" max="10241" width="26.28515625" customWidth="1"/>
    <col min="10242" max="10242" width="50.85546875" customWidth="1"/>
    <col min="10243" max="10243" width="14.5703125" customWidth="1"/>
    <col min="10497" max="10497" width="26.28515625" customWidth="1"/>
    <col min="10498" max="10498" width="50.85546875" customWidth="1"/>
    <col min="10499" max="10499" width="14.5703125" customWidth="1"/>
    <col min="10753" max="10753" width="26.28515625" customWidth="1"/>
    <col min="10754" max="10754" width="50.85546875" customWidth="1"/>
    <col min="10755" max="10755" width="14.5703125" customWidth="1"/>
    <col min="11009" max="11009" width="26.28515625" customWidth="1"/>
    <col min="11010" max="11010" width="50.85546875" customWidth="1"/>
    <col min="11011" max="11011" width="14.5703125" customWidth="1"/>
    <col min="11265" max="11265" width="26.28515625" customWidth="1"/>
    <col min="11266" max="11266" width="50.85546875" customWidth="1"/>
    <col min="11267" max="11267" width="14.5703125" customWidth="1"/>
    <col min="11521" max="11521" width="26.28515625" customWidth="1"/>
    <col min="11522" max="11522" width="50.85546875" customWidth="1"/>
    <col min="11523" max="11523" width="14.5703125" customWidth="1"/>
    <col min="11777" max="11777" width="26.28515625" customWidth="1"/>
    <col min="11778" max="11778" width="50.85546875" customWidth="1"/>
    <col min="11779" max="11779" width="14.5703125" customWidth="1"/>
    <col min="12033" max="12033" width="26.28515625" customWidth="1"/>
    <col min="12034" max="12034" width="50.85546875" customWidth="1"/>
    <col min="12035" max="12035" width="14.5703125" customWidth="1"/>
    <col min="12289" max="12289" width="26.28515625" customWidth="1"/>
    <col min="12290" max="12290" width="50.85546875" customWidth="1"/>
    <col min="12291" max="12291" width="14.5703125" customWidth="1"/>
    <col min="12545" max="12545" width="26.28515625" customWidth="1"/>
    <col min="12546" max="12546" width="50.85546875" customWidth="1"/>
    <col min="12547" max="12547" width="14.5703125" customWidth="1"/>
    <col min="12801" max="12801" width="26.28515625" customWidth="1"/>
    <col min="12802" max="12802" width="50.85546875" customWidth="1"/>
    <col min="12803" max="12803" width="14.5703125" customWidth="1"/>
    <col min="13057" max="13057" width="26.28515625" customWidth="1"/>
    <col min="13058" max="13058" width="50.85546875" customWidth="1"/>
    <col min="13059" max="13059" width="14.5703125" customWidth="1"/>
    <col min="13313" max="13313" width="26.28515625" customWidth="1"/>
    <col min="13314" max="13314" width="50.85546875" customWidth="1"/>
    <col min="13315" max="13315" width="14.5703125" customWidth="1"/>
    <col min="13569" max="13569" width="26.28515625" customWidth="1"/>
    <col min="13570" max="13570" width="50.85546875" customWidth="1"/>
    <col min="13571" max="13571" width="14.5703125" customWidth="1"/>
    <col min="13825" max="13825" width="26.28515625" customWidth="1"/>
    <col min="13826" max="13826" width="50.85546875" customWidth="1"/>
    <col min="13827" max="13827" width="14.5703125" customWidth="1"/>
    <col min="14081" max="14081" width="26.28515625" customWidth="1"/>
    <col min="14082" max="14082" width="50.85546875" customWidth="1"/>
    <col min="14083" max="14083" width="14.5703125" customWidth="1"/>
    <col min="14337" max="14337" width="26.28515625" customWidth="1"/>
    <col min="14338" max="14338" width="50.85546875" customWidth="1"/>
    <col min="14339" max="14339" width="14.5703125" customWidth="1"/>
    <col min="14593" max="14593" width="26.28515625" customWidth="1"/>
    <col min="14594" max="14594" width="50.85546875" customWidth="1"/>
    <col min="14595" max="14595" width="14.5703125" customWidth="1"/>
    <col min="14849" max="14849" width="26.28515625" customWidth="1"/>
    <col min="14850" max="14850" width="50.85546875" customWidth="1"/>
    <col min="14851" max="14851" width="14.5703125" customWidth="1"/>
    <col min="15105" max="15105" width="26.28515625" customWidth="1"/>
    <col min="15106" max="15106" width="50.85546875" customWidth="1"/>
    <col min="15107" max="15107" width="14.5703125" customWidth="1"/>
    <col min="15361" max="15361" width="26.28515625" customWidth="1"/>
    <col min="15362" max="15362" width="50.85546875" customWidth="1"/>
    <col min="15363" max="15363" width="14.5703125" customWidth="1"/>
    <col min="15617" max="15617" width="26.28515625" customWidth="1"/>
    <col min="15618" max="15618" width="50.85546875" customWidth="1"/>
    <col min="15619" max="15619" width="14.5703125" customWidth="1"/>
    <col min="15873" max="15873" width="26.28515625" customWidth="1"/>
    <col min="15874" max="15874" width="50.85546875" customWidth="1"/>
    <col min="15875" max="15875" width="14.5703125" customWidth="1"/>
    <col min="16129" max="16129" width="26.28515625" customWidth="1"/>
    <col min="16130" max="16130" width="50.85546875" customWidth="1"/>
    <col min="16131" max="16131" width="14.5703125" customWidth="1"/>
  </cols>
  <sheetData>
    <row r="1" spans="1:5" ht="16.5" x14ac:dyDescent="0.3">
      <c r="A1" s="322" t="s">
        <v>432</v>
      </c>
      <c r="B1" s="322"/>
      <c r="C1" s="322"/>
      <c r="D1" s="339"/>
    </row>
    <row r="2" spans="1:5" ht="16.5" x14ac:dyDescent="0.3">
      <c r="A2" s="322" t="s">
        <v>13</v>
      </c>
      <c r="B2" s="322"/>
      <c r="C2" s="322"/>
      <c r="D2" s="339"/>
    </row>
    <row r="3" spans="1:5" ht="16.5" x14ac:dyDescent="0.3">
      <c r="A3" s="322" t="s">
        <v>18</v>
      </c>
      <c r="B3" s="322"/>
      <c r="C3" s="322"/>
      <c r="D3" s="339"/>
    </row>
    <row r="4" spans="1:5" ht="16.5" x14ac:dyDescent="0.3">
      <c r="A4" s="322" t="s">
        <v>165</v>
      </c>
      <c r="B4" s="322"/>
      <c r="C4" s="322"/>
      <c r="D4" s="339"/>
    </row>
    <row r="5" spans="1:5" ht="16.5" x14ac:dyDescent="0.3">
      <c r="A5" s="302" t="s">
        <v>181</v>
      </c>
      <c r="B5" s="322" t="s">
        <v>196</v>
      </c>
      <c r="C5" s="322"/>
      <c r="D5" s="322"/>
    </row>
    <row r="6" spans="1:5" ht="16.5" x14ac:dyDescent="0.3">
      <c r="A6" s="2"/>
      <c r="B6" s="2"/>
      <c r="C6" s="322"/>
      <c r="D6" s="322"/>
    </row>
    <row r="7" spans="1:5" ht="16.5" x14ac:dyDescent="0.3">
      <c r="A7" s="319" t="s">
        <v>6</v>
      </c>
      <c r="B7" s="319"/>
      <c r="C7" s="319"/>
      <c r="D7" s="2"/>
    </row>
    <row r="8" spans="1:5" ht="16.5" x14ac:dyDescent="0.3">
      <c r="A8" s="319" t="s">
        <v>7</v>
      </c>
      <c r="B8" s="319"/>
      <c r="C8" s="319"/>
      <c r="D8" s="2"/>
    </row>
    <row r="9" spans="1:5" ht="16.5" x14ac:dyDescent="0.3">
      <c r="A9" s="319" t="s">
        <v>357</v>
      </c>
      <c r="B9" s="319"/>
      <c r="C9" s="319"/>
      <c r="D9" s="2"/>
    </row>
    <row r="10" spans="1:5" ht="16.5" x14ac:dyDescent="0.3">
      <c r="A10" s="2"/>
      <c r="B10" s="2"/>
      <c r="C10" s="2"/>
      <c r="D10" s="2"/>
    </row>
    <row r="11" spans="1:5" ht="45" customHeight="1" x14ac:dyDescent="0.3">
      <c r="A11" s="1" t="s">
        <v>1</v>
      </c>
      <c r="B11" s="1" t="s">
        <v>5</v>
      </c>
      <c r="C11" s="7" t="s">
        <v>304</v>
      </c>
      <c r="D11" s="7" t="s">
        <v>356</v>
      </c>
      <c r="E11" s="135"/>
    </row>
    <row r="12" spans="1:5" ht="33" x14ac:dyDescent="0.3">
      <c r="A12" s="118" t="s">
        <v>112</v>
      </c>
      <c r="B12" s="122" t="s">
        <v>25</v>
      </c>
      <c r="C12" s="117">
        <f>C14-C13</f>
        <v>0</v>
      </c>
      <c r="D12" s="117">
        <f>D14-D13</f>
        <v>0</v>
      </c>
      <c r="E12" s="131"/>
    </row>
    <row r="13" spans="1:5" ht="30" customHeight="1" x14ac:dyDescent="0.3">
      <c r="A13" s="19" t="s">
        <v>109</v>
      </c>
      <c r="B13" s="29" t="s">
        <v>20</v>
      </c>
      <c r="C13" s="127">
        <f>'дох 18-19'!C38</f>
        <v>25131534</v>
      </c>
      <c r="D13" s="127">
        <f>'дох 18-19'!D38</f>
        <v>20140046</v>
      </c>
      <c r="E13" s="134"/>
    </row>
    <row r="14" spans="1:5" ht="29.25" customHeight="1" x14ac:dyDescent="0.3">
      <c r="A14" s="19" t="s">
        <v>110</v>
      </c>
      <c r="B14" s="29" t="s">
        <v>26</v>
      </c>
      <c r="C14" s="127">
        <f>'по виду расх18-19'!D117</f>
        <v>25131534</v>
      </c>
      <c r="D14" s="127">
        <f>'по виду расх18-19'!E117</f>
        <v>20140046</v>
      </c>
      <c r="E14" s="134"/>
    </row>
    <row r="15" spans="1:5" ht="33" customHeight="1" x14ac:dyDescent="0.3">
      <c r="A15" s="21"/>
      <c r="B15" s="17" t="s">
        <v>111</v>
      </c>
      <c r="C15" s="128">
        <f>C12</f>
        <v>0</v>
      </c>
      <c r="D15" s="128">
        <f>D12</f>
        <v>0</v>
      </c>
      <c r="E15" s="133"/>
    </row>
    <row r="16" spans="1:5" ht="14.25" x14ac:dyDescent="0.2">
      <c r="A16" s="318"/>
      <c r="B16" s="318"/>
      <c r="C16" s="318"/>
      <c r="D16" s="318"/>
    </row>
  </sheetData>
  <mergeCells count="9">
    <mergeCell ref="A7:C7"/>
    <mergeCell ref="A8:C8"/>
    <mergeCell ref="A9:C9"/>
    <mergeCell ref="A1:D1"/>
    <mergeCell ref="A2:D2"/>
    <mergeCell ref="A3:D3"/>
    <mergeCell ref="A4:D4"/>
    <mergeCell ref="B5:D5"/>
    <mergeCell ref="C6:D6"/>
  </mergeCells>
  <pageMargins left="0.78740157480314965" right="0" top="0.98425196850393704" bottom="0" header="0.51181102362204722" footer="0.51181102362204722"/>
  <pageSetup paperSize="9" scale="92"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election activeCell="B1" sqref="B1:D1"/>
    </sheetView>
  </sheetViews>
  <sheetFormatPr defaultRowHeight="12.75" x14ac:dyDescent="0.2"/>
  <cols>
    <col min="1" max="1" width="23.85546875" customWidth="1"/>
    <col min="2" max="2" width="41.140625" customWidth="1"/>
    <col min="3" max="3" width="12.7109375" style="174" customWidth="1"/>
    <col min="4" max="4" width="12.85546875" customWidth="1"/>
    <col min="5" max="5" width="10" customWidth="1"/>
    <col min="6" max="6" width="31.28515625" style="145" customWidth="1"/>
    <col min="7" max="7" width="38.5703125" customWidth="1"/>
  </cols>
  <sheetData>
    <row r="1" spans="1:7" x14ac:dyDescent="0.2">
      <c r="A1" s="301" t="s">
        <v>181</v>
      </c>
      <c r="B1" s="326" t="s">
        <v>8</v>
      </c>
      <c r="C1" s="326"/>
      <c r="D1" s="327"/>
      <c r="E1" s="146"/>
    </row>
    <row r="2" spans="1:7" x14ac:dyDescent="0.2">
      <c r="B2" s="326" t="s">
        <v>13</v>
      </c>
      <c r="C2" s="326"/>
      <c r="D2" s="327"/>
      <c r="E2" s="144"/>
    </row>
    <row r="3" spans="1:7" x14ac:dyDescent="0.2">
      <c r="B3" s="326" t="s">
        <v>18</v>
      </c>
      <c r="C3" s="326"/>
      <c r="D3" s="327"/>
    </row>
    <row r="4" spans="1:7" x14ac:dyDescent="0.2">
      <c r="B4" s="326" t="s">
        <v>177</v>
      </c>
      <c r="C4" s="326"/>
      <c r="D4" s="327"/>
    </row>
    <row r="5" spans="1:7" x14ac:dyDescent="0.2">
      <c r="B5" s="326" t="s">
        <v>187</v>
      </c>
      <c r="C5" s="326"/>
      <c r="D5" s="327"/>
    </row>
    <row r="6" spans="1:7" x14ac:dyDescent="0.2">
      <c r="B6" s="142"/>
      <c r="C6" s="172"/>
    </row>
    <row r="7" spans="1:7" x14ac:dyDescent="0.2">
      <c r="A7" s="323" t="s">
        <v>114</v>
      </c>
      <c r="B7" s="323"/>
      <c r="C7" s="323"/>
    </row>
    <row r="8" spans="1:7" x14ac:dyDescent="0.2">
      <c r="A8" s="323" t="s">
        <v>326</v>
      </c>
      <c r="B8" s="323"/>
      <c r="C8" s="323"/>
    </row>
    <row r="9" spans="1:7" x14ac:dyDescent="0.2">
      <c r="A9" s="323" t="s">
        <v>178</v>
      </c>
      <c r="B9" s="323"/>
      <c r="C9" s="323"/>
    </row>
    <row r="11" spans="1:7" ht="25.5" x14ac:dyDescent="0.2">
      <c r="A11" s="139" t="s">
        <v>115</v>
      </c>
      <c r="B11" s="143" t="s">
        <v>116</v>
      </c>
      <c r="C11" s="173" t="s">
        <v>303</v>
      </c>
      <c r="D11" s="139" t="s">
        <v>327</v>
      </c>
      <c r="E11" s="135"/>
    </row>
    <row r="12" spans="1:7" ht="18" customHeight="1" x14ac:dyDescent="0.2">
      <c r="A12" s="147" t="s">
        <v>117</v>
      </c>
      <c r="B12" s="148" t="s">
        <v>118</v>
      </c>
      <c r="C12" s="175">
        <f>C13+C15+C21</f>
        <v>8563000</v>
      </c>
      <c r="D12" s="175">
        <f>D13+D15+D21</f>
        <v>8741000</v>
      </c>
      <c r="E12" s="149"/>
    </row>
    <row r="13" spans="1:7" x14ac:dyDescent="0.2">
      <c r="A13" s="150" t="s">
        <v>119</v>
      </c>
      <c r="B13" s="151" t="s">
        <v>120</v>
      </c>
      <c r="C13" s="141">
        <f>C14</f>
        <v>1282000</v>
      </c>
      <c r="D13" s="141">
        <f>D14</f>
        <v>1369000</v>
      </c>
      <c r="E13" s="152"/>
    </row>
    <row r="14" spans="1:7" x14ac:dyDescent="0.2">
      <c r="A14" s="153" t="s">
        <v>328</v>
      </c>
      <c r="B14" s="154" t="s">
        <v>121</v>
      </c>
      <c r="C14" s="176">
        <v>1282000</v>
      </c>
      <c r="D14" s="176">
        <v>1369000</v>
      </c>
      <c r="E14" s="132"/>
    </row>
    <row r="15" spans="1:7" ht="40.5" customHeight="1" x14ac:dyDescent="0.2">
      <c r="A15" s="150" t="s">
        <v>122</v>
      </c>
      <c r="B15" s="155" t="s">
        <v>123</v>
      </c>
      <c r="C15" s="141">
        <f>C16</f>
        <v>2444000</v>
      </c>
      <c r="D15" s="141">
        <f>D16</f>
        <v>2444000</v>
      </c>
      <c r="E15" s="132"/>
      <c r="F15" s="156"/>
      <c r="G15" s="156"/>
    </row>
    <row r="16" spans="1:7" ht="43.5" customHeight="1" x14ac:dyDescent="0.2">
      <c r="A16" s="157" t="s">
        <v>329</v>
      </c>
      <c r="B16" s="158" t="s">
        <v>124</v>
      </c>
      <c r="C16" s="177">
        <f>C17+C18+C19+C20</f>
        <v>2444000</v>
      </c>
      <c r="D16" s="177">
        <f>D17+D18+D19+D20</f>
        <v>2444000</v>
      </c>
      <c r="E16" s="132"/>
      <c r="F16" s="159"/>
      <c r="G16" s="159"/>
    </row>
    <row r="17" spans="1:7" ht="57" customHeight="1" x14ac:dyDescent="0.2">
      <c r="A17" s="153" t="s">
        <v>330</v>
      </c>
      <c r="B17" s="160" t="s">
        <v>125</v>
      </c>
      <c r="C17" s="176">
        <v>800000</v>
      </c>
      <c r="D17" s="176">
        <v>800000</v>
      </c>
      <c r="E17" s="132"/>
      <c r="F17" s="159"/>
      <c r="G17" s="159"/>
    </row>
    <row r="18" spans="1:7" ht="69" customHeight="1" x14ac:dyDescent="0.2">
      <c r="A18" s="153" t="s">
        <v>331</v>
      </c>
      <c r="B18" s="160" t="s">
        <v>126</v>
      </c>
      <c r="C18" s="176">
        <v>23000</v>
      </c>
      <c r="D18" s="176">
        <v>23000</v>
      </c>
      <c r="E18" s="132"/>
      <c r="F18" s="159"/>
      <c r="G18" s="159"/>
    </row>
    <row r="19" spans="1:7" ht="80.25" customHeight="1" x14ac:dyDescent="0.2">
      <c r="A19" s="153" t="s">
        <v>332</v>
      </c>
      <c r="B19" s="160" t="s">
        <v>127</v>
      </c>
      <c r="C19" s="176">
        <v>1620000</v>
      </c>
      <c r="D19" s="176">
        <v>1620000</v>
      </c>
      <c r="E19" s="132"/>
      <c r="F19" s="159"/>
      <c r="G19" s="159"/>
    </row>
    <row r="20" spans="1:7" ht="68.25" customHeight="1" x14ac:dyDescent="0.2">
      <c r="A20" s="153" t="s">
        <v>333</v>
      </c>
      <c r="B20" s="160" t="s">
        <v>128</v>
      </c>
      <c r="C20" s="176">
        <v>1000</v>
      </c>
      <c r="D20" s="176">
        <v>1000</v>
      </c>
      <c r="E20" s="132"/>
      <c r="F20" s="159"/>
      <c r="G20" s="159"/>
    </row>
    <row r="21" spans="1:7" x14ac:dyDescent="0.2">
      <c r="A21" s="150" t="s">
        <v>129</v>
      </c>
      <c r="B21" s="151" t="s">
        <v>130</v>
      </c>
      <c r="C21" s="141">
        <f>C22+C24</f>
        <v>4837000</v>
      </c>
      <c r="D21" s="141">
        <f>D22+D24</f>
        <v>4928000</v>
      </c>
      <c r="E21" s="152"/>
    </row>
    <row r="22" spans="1:7" x14ac:dyDescent="0.2">
      <c r="A22" s="161" t="s">
        <v>131</v>
      </c>
      <c r="B22" s="162" t="s">
        <v>132</v>
      </c>
      <c r="C22" s="178">
        <f>C23</f>
        <v>488000</v>
      </c>
      <c r="D22" s="178">
        <f>D23</f>
        <v>499000</v>
      </c>
      <c r="E22" s="163"/>
    </row>
    <row r="23" spans="1:7" ht="51" x14ac:dyDescent="0.2">
      <c r="A23" s="153" t="s">
        <v>335</v>
      </c>
      <c r="B23" s="160" t="s">
        <v>133</v>
      </c>
      <c r="C23" s="176">
        <v>488000</v>
      </c>
      <c r="D23" s="176">
        <v>499000</v>
      </c>
      <c r="E23" s="132"/>
    </row>
    <row r="24" spans="1:7" x14ac:dyDescent="0.2">
      <c r="A24" s="157" t="s">
        <v>134</v>
      </c>
      <c r="B24" s="162" t="s">
        <v>135</v>
      </c>
      <c r="C24" s="178">
        <f>C25+C26</f>
        <v>4349000</v>
      </c>
      <c r="D24" s="178">
        <f>D25+D26</f>
        <v>4429000</v>
      </c>
      <c r="E24" s="163"/>
    </row>
    <row r="25" spans="1:7" ht="76.5" x14ac:dyDescent="0.2">
      <c r="A25" s="153" t="s">
        <v>337</v>
      </c>
      <c r="B25" s="164" t="s">
        <v>136</v>
      </c>
      <c r="C25" s="176">
        <v>3000000</v>
      </c>
      <c r="D25" s="176">
        <v>3000000</v>
      </c>
      <c r="E25" s="132"/>
    </row>
    <row r="26" spans="1:7" ht="76.5" x14ac:dyDescent="0.2">
      <c r="A26" s="153" t="s">
        <v>338</v>
      </c>
      <c r="B26" s="164" t="s">
        <v>137</v>
      </c>
      <c r="C26" s="176">
        <v>1349000</v>
      </c>
      <c r="D26" s="176">
        <v>1429000</v>
      </c>
      <c r="E26" s="132"/>
    </row>
    <row r="27" spans="1:7" ht="12.75" hidden="1" customHeight="1" x14ac:dyDescent="0.2">
      <c r="A27" s="153"/>
      <c r="B27" s="164"/>
      <c r="C27" s="176"/>
      <c r="D27" s="140"/>
      <c r="E27" s="132"/>
    </row>
    <row r="28" spans="1:7" ht="18.75" customHeight="1" x14ac:dyDescent="0.2">
      <c r="A28" s="147" t="s">
        <v>138</v>
      </c>
      <c r="B28" s="167" t="s">
        <v>139</v>
      </c>
      <c r="C28" s="175">
        <f>C29</f>
        <v>16568534</v>
      </c>
      <c r="D28" s="175">
        <f>D29</f>
        <v>11399046</v>
      </c>
      <c r="E28" s="149"/>
    </row>
    <row r="29" spans="1:7" ht="40.5" customHeight="1" x14ac:dyDescent="0.2">
      <c r="A29" s="153" t="s">
        <v>140</v>
      </c>
      <c r="B29" s="168" t="s">
        <v>141</v>
      </c>
      <c r="C29" s="176">
        <f>C30+C32+C35</f>
        <v>16568534</v>
      </c>
      <c r="D29" s="176">
        <f>D30+D32+D35</f>
        <v>11399046</v>
      </c>
      <c r="E29" s="169"/>
    </row>
    <row r="30" spans="1:7" ht="40.5" customHeight="1" x14ac:dyDescent="0.2">
      <c r="A30" s="150" t="s">
        <v>379</v>
      </c>
      <c r="B30" s="165" t="s">
        <v>143</v>
      </c>
      <c r="C30" s="179">
        <f>C31</f>
        <v>8122000</v>
      </c>
      <c r="D30" s="179">
        <f>D31</f>
        <v>24000</v>
      </c>
      <c r="E30" s="169"/>
    </row>
    <row r="31" spans="1:7" ht="33.75" customHeight="1" x14ac:dyDescent="0.2">
      <c r="A31" s="153" t="s">
        <v>378</v>
      </c>
      <c r="B31" s="166" t="s">
        <v>144</v>
      </c>
      <c r="C31" s="176">
        <v>8122000</v>
      </c>
      <c r="D31" s="176">
        <v>24000</v>
      </c>
      <c r="E31" s="169"/>
    </row>
    <row r="32" spans="1:7" ht="38.25" x14ac:dyDescent="0.2">
      <c r="A32" s="170" t="s">
        <v>362</v>
      </c>
      <c r="B32" s="165" t="s">
        <v>145</v>
      </c>
      <c r="C32" s="179">
        <f>C33+C34</f>
        <v>8265984</v>
      </c>
      <c r="D32" s="179">
        <f>D33+D34</f>
        <v>11194496</v>
      </c>
      <c r="E32" s="169"/>
    </row>
    <row r="33" spans="1:6" ht="76.5" customHeight="1" x14ac:dyDescent="0.2">
      <c r="A33" s="153" t="s">
        <v>360</v>
      </c>
      <c r="B33" s="166" t="s">
        <v>179</v>
      </c>
      <c r="C33" s="176">
        <v>8265984</v>
      </c>
      <c r="D33" s="176">
        <v>11194496</v>
      </c>
      <c r="E33" s="169"/>
      <c r="F33"/>
    </row>
    <row r="34" spans="1:6" ht="76.5" customHeight="1" x14ac:dyDescent="0.2">
      <c r="A34" s="19" t="s">
        <v>372</v>
      </c>
      <c r="B34" s="26" t="s">
        <v>371</v>
      </c>
      <c r="C34" s="176">
        <v>0</v>
      </c>
      <c r="D34" s="176">
        <v>0</v>
      </c>
      <c r="E34" s="169"/>
      <c r="F34"/>
    </row>
    <row r="35" spans="1:6" ht="42" customHeight="1" x14ac:dyDescent="0.2">
      <c r="A35" s="304" t="s">
        <v>365</v>
      </c>
      <c r="B35" s="305" t="s">
        <v>363</v>
      </c>
      <c r="C35" s="179">
        <f>C36</f>
        <v>180550</v>
      </c>
      <c r="D35" s="179">
        <f>D36</f>
        <v>180550</v>
      </c>
      <c r="E35" s="169"/>
      <c r="F35"/>
    </row>
    <row r="36" spans="1:6" s="2" customFormat="1" ht="48.75" customHeight="1" x14ac:dyDescent="0.3">
      <c r="A36" s="291" t="s">
        <v>352</v>
      </c>
      <c r="B36" s="26" t="s">
        <v>324</v>
      </c>
      <c r="C36" s="35">
        <v>180550</v>
      </c>
      <c r="D36" s="21">
        <v>180550</v>
      </c>
    </row>
    <row r="37" spans="1:6" ht="89.25" hidden="1" customHeight="1" x14ac:dyDescent="0.2">
      <c r="A37" s="153" t="s">
        <v>147</v>
      </c>
      <c r="B37" s="166" t="s">
        <v>148</v>
      </c>
      <c r="C37" s="176"/>
      <c r="D37" s="176"/>
      <c r="E37" s="169"/>
      <c r="F37"/>
    </row>
    <row r="38" spans="1:6" ht="15.75" customHeight="1" x14ac:dyDescent="0.2">
      <c r="A38" s="324" t="s">
        <v>103</v>
      </c>
      <c r="B38" s="325"/>
      <c r="C38" s="180">
        <f>C12+C28</f>
        <v>25131534</v>
      </c>
      <c r="D38" s="180">
        <f>D12+D28</f>
        <v>20140046</v>
      </c>
      <c r="E38" s="171"/>
      <c r="F38"/>
    </row>
  </sheetData>
  <mergeCells count="9">
    <mergeCell ref="A8:C8"/>
    <mergeCell ref="A9:C9"/>
    <mergeCell ref="A38:B38"/>
    <mergeCell ref="B1:D1"/>
    <mergeCell ref="B2:D2"/>
    <mergeCell ref="B3:D3"/>
    <mergeCell ref="B4:D4"/>
    <mergeCell ref="B5:D5"/>
    <mergeCell ref="A7:C7"/>
  </mergeCells>
  <pageMargins left="0.98425196850393704" right="0" top="0.19685039370078741" bottom="0" header="0.51181102362204722" footer="0.51181102362204722"/>
  <pageSetup paperSize="9" scale="9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zoomScaleNormal="100" workbookViewId="0">
      <pane ySplit="12" topLeftCell="A27" activePane="bottomLeft" state="frozen"/>
      <selection pane="bottomLeft" activeCell="C43" sqref="C43"/>
    </sheetView>
  </sheetViews>
  <sheetFormatPr defaultRowHeight="16.5" x14ac:dyDescent="0.3"/>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x14ac:dyDescent="0.3">
      <c r="A1" s="300"/>
      <c r="B1" s="322" t="s">
        <v>106</v>
      </c>
      <c r="C1" s="322"/>
    </row>
    <row r="2" spans="1:5" x14ac:dyDescent="0.3">
      <c r="B2" s="322" t="s">
        <v>13</v>
      </c>
      <c r="C2" s="322"/>
    </row>
    <row r="3" spans="1:5" x14ac:dyDescent="0.3">
      <c r="B3" s="322" t="s">
        <v>18</v>
      </c>
      <c r="C3" s="322"/>
    </row>
    <row r="4" spans="1:5" x14ac:dyDescent="0.3">
      <c r="B4" s="322" t="s">
        <v>165</v>
      </c>
      <c r="C4" s="322"/>
    </row>
    <row r="5" spans="1:5" x14ac:dyDescent="0.3">
      <c r="B5" s="322" t="s">
        <v>189</v>
      </c>
      <c r="C5" s="322"/>
    </row>
    <row r="7" spans="1:5" x14ac:dyDescent="0.3">
      <c r="A7" s="319" t="s">
        <v>339</v>
      </c>
      <c r="B7" s="319"/>
      <c r="C7" s="319"/>
    </row>
    <row r="8" spans="1:5" x14ac:dyDescent="0.3">
      <c r="A8" s="319" t="s">
        <v>23</v>
      </c>
      <c r="B8" s="319"/>
      <c r="C8" s="319"/>
    </row>
    <row r="9" spans="1:5" x14ac:dyDescent="0.3">
      <c r="A9" s="319" t="s">
        <v>0</v>
      </c>
      <c r="B9" s="319"/>
      <c r="C9" s="319"/>
    </row>
    <row r="11" spans="1:5" ht="13.5" customHeight="1" x14ac:dyDescent="0.3">
      <c r="A11" s="99"/>
      <c r="B11" s="99"/>
      <c r="C11" s="329" t="s">
        <v>185</v>
      </c>
      <c r="D11" s="328"/>
      <c r="E11" s="328"/>
    </row>
    <row r="12" spans="1:5" ht="21.75" customHeight="1" x14ac:dyDescent="0.3">
      <c r="A12" s="100" t="s">
        <v>1</v>
      </c>
      <c r="B12" s="100" t="s">
        <v>2</v>
      </c>
      <c r="C12" s="330"/>
      <c r="D12" s="328"/>
      <c r="E12" s="328"/>
    </row>
    <row r="13" spans="1:5" ht="18" customHeight="1" x14ac:dyDescent="0.3">
      <c r="A13" s="101" t="s">
        <v>9</v>
      </c>
      <c r="B13" s="102" t="s">
        <v>3</v>
      </c>
      <c r="C13" s="103">
        <f>C14+C15+C16+C18+C17</f>
        <v>5963631.5899999999</v>
      </c>
      <c r="D13" s="212"/>
      <c r="E13" s="212"/>
    </row>
    <row r="14" spans="1:5" ht="32.25" customHeight="1" x14ac:dyDescent="0.3">
      <c r="A14" s="104" t="s">
        <v>12</v>
      </c>
      <c r="B14" s="105" t="s">
        <v>27</v>
      </c>
      <c r="C14" s="106">
        <v>990000</v>
      </c>
      <c r="D14" s="213"/>
      <c r="E14" s="213"/>
    </row>
    <row r="15" spans="1:5" ht="48" customHeight="1" x14ac:dyDescent="0.3">
      <c r="A15" s="107" t="s">
        <v>10</v>
      </c>
      <c r="B15" s="108" t="s">
        <v>24</v>
      </c>
      <c r="C15" s="106">
        <v>4389694.62</v>
      </c>
      <c r="D15" s="213"/>
      <c r="E15" s="213"/>
    </row>
    <row r="16" spans="1:5" ht="39.75" customHeight="1" x14ac:dyDescent="0.3">
      <c r="A16" s="107" t="s">
        <v>50</v>
      </c>
      <c r="B16" s="109" t="s">
        <v>51</v>
      </c>
      <c r="C16" s="106">
        <v>132936.97</v>
      </c>
      <c r="D16" s="213"/>
      <c r="E16" s="213"/>
    </row>
    <row r="17" spans="1:5" ht="39.75" customHeight="1" x14ac:dyDescent="0.3">
      <c r="A17" s="107" t="s">
        <v>366</v>
      </c>
      <c r="B17" s="108" t="s">
        <v>367</v>
      </c>
      <c r="C17" s="106">
        <v>100000</v>
      </c>
      <c r="D17" s="213"/>
      <c r="E17" s="213"/>
    </row>
    <row r="18" spans="1:5" ht="22.5" customHeight="1" x14ac:dyDescent="0.3">
      <c r="A18" s="107" t="s">
        <v>52</v>
      </c>
      <c r="B18" s="108" t="s">
        <v>53</v>
      </c>
      <c r="C18" s="106">
        <v>351000</v>
      </c>
      <c r="D18" s="213"/>
      <c r="E18" s="213"/>
    </row>
    <row r="19" spans="1:5" ht="22.5" customHeight="1" x14ac:dyDescent="0.3">
      <c r="A19" s="110" t="s">
        <v>340</v>
      </c>
      <c r="B19" s="286" t="s">
        <v>342</v>
      </c>
      <c r="C19" s="103">
        <f>C20</f>
        <v>180550</v>
      </c>
      <c r="D19" s="213"/>
      <c r="E19" s="213"/>
    </row>
    <row r="20" spans="1:5" ht="22.5" customHeight="1" x14ac:dyDescent="0.3">
      <c r="A20" s="107" t="s">
        <v>341</v>
      </c>
      <c r="B20" s="108" t="s">
        <v>343</v>
      </c>
      <c r="C20" s="106">
        <v>180550</v>
      </c>
      <c r="D20" s="213"/>
      <c r="E20" s="213"/>
    </row>
    <row r="21" spans="1:5" ht="30.75" customHeight="1" x14ac:dyDescent="0.3">
      <c r="A21" s="110" t="s">
        <v>14</v>
      </c>
      <c r="B21" s="111" t="s">
        <v>15</v>
      </c>
      <c r="C21" s="103">
        <f>C24+C25</f>
        <v>100000</v>
      </c>
      <c r="D21" s="212"/>
      <c r="E21" s="212"/>
    </row>
    <row r="22" spans="1:5" hidden="1" x14ac:dyDescent="0.3">
      <c r="A22" s="112"/>
      <c r="B22" s="113"/>
      <c r="C22" s="103"/>
      <c r="D22" s="16"/>
      <c r="E22" s="16"/>
    </row>
    <row r="23" spans="1:5" hidden="1" x14ac:dyDescent="0.3">
      <c r="A23" s="114"/>
      <c r="B23" s="115"/>
      <c r="C23" s="106"/>
      <c r="D23" s="16"/>
      <c r="E23" s="16"/>
    </row>
    <row r="24" spans="1:5" ht="17.25" customHeight="1" x14ac:dyDescent="0.3">
      <c r="A24" s="114" t="s">
        <v>54</v>
      </c>
      <c r="B24" s="116" t="s">
        <v>55</v>
      </c>
      <c r="C24" s="106">
        <v>90000</v>
      </c>
      <c r="D24" s="16"/>
      <c r="E24" s="16"/>
    </row>
    <row r="25" spans="1:5" ht="30.75" customHeight="1" x14ac:dyDescent="0.3">
      <c r="A25" s="114" t="s">
        <v>104</v>
      </c>
      <c r="B25" s="76" t="s">
        <v>105</v>
      </c>
      <c r="C25" s="106">
        <v>10000</v>
      </c>
      <c r="D25" s="16"/>
      <c r="E25" s="16"/>
    </row>
    <row r="26" spans="1:5" x14ac:dyDescent="0.3">
      <c r="A26" s="112" t="s">
        <v>30</v>
      </c>
      <c r="B26" s="113" t="s">
        <v>40</v>
      </c>
      <c r="C26" s="103">
        <f>C27+C28</f>
        <v>22332622.899999999</v>
      </c>
      <c r="D26" s="16"/>
      <c r="E26" s="16"/>
    </row>
    <row r="27" spans="1:5" ht="18" customHeight="1" x14ac:dyDescent="0.3">
      <c r="A27" s="114" t="s">
        <v>48</v>
      </c>
      <c r="B27" s="105" t="s">
        <v>49</v>
      </c>
      <c r="C27" s="106">
        <v>21974622.899999999</v>
      </c>
      <c r="D27" s="16"/>
      <c r="E27" s="16"/>
    </row>
    <row r="28" spans="1:5" ht="18" customHeight="1" x14ac:dyDescent="0.3">
      <c r="A28" s="114" t="s">
        <v>382</v>
      </c>
      <c r="B28" s="105" t="s">
        <v>383</v>
      </c>
      <c r="C28" s="106">
        <v>358000</v>
      </c>
      <c r="D28" s="16"/>
      <c r="E28" s="16"/>
    </row>
    <row r="29" spans="1:5" x14ac:dyDescent="0.3">
      <c r="A29" s="112" t="s">
        <v>11</v>
      </c>
      <c r="B29" s="113" t="s">
        <v>4</v>
      </c>
      <c r="C29" s="103">
        <f>C30+C31</f>
        <v>14023198.600000001</v>
      </c>
      <c r="D29" s="212"/>
      <c r="E29" s="212"/>
    </row>
    <row r="30" spans="1:5" ht="18" customHeight="1" x14ac:dyDescent="0.3">
      <c r="A30" s="114" t="s">
        <v>29</v>
      </c>
      <c r="B30" s="115" t="s">
        <v>28</v>
      </c>
      <c r="C30" s="106">
        <v>2881237.47</v>
      </c>
      <c r="D30" s="212"/>
      <c r="E30" s="212"/>
    </row>
    <row r="31" spans="1:5" ht="18.75" customHeight="1" x14ac:dyDescent="0.3">
      <c r="A31" s="114" t="s">
        <v>21</v>
      </c>
      <c r="B31" s="115" t="s">
        <v>22</v>
      </c>
      <c r="C31" s="106">
        <v>11141961.130000001</v>
      </c>
      <c r="D31" s="16"/>
      <c r="E31" s="16"/>
    </row>
    <row r="32" spans="1:5" x14ac:dyDescent="0.3">
      <c r="A32" s="112" t="s">
        <v>32</v>
      </c>
      <c r="B32" s="113" t="s">
        <v>41</v>
      </c>
      <c r="C32" s="103">
        <f>C33</f>
        <v>62286.95</v>
      </c>
      <c r="D32" s="16"/>
      <c r="E32" s="16"/>
    </row>
    <row r="33" spans="1:5" ht="17.25" customHeight="1" x14ac:dyDescent="0.3">
      <c r="A33" s="114" t="s">
        <v>31</v>
      </c>
      <c r="B33" s="105" t="s">
        <v>33</v>
      </c>
      <c r="C33" s="106">
        <v>62286.95</v>
      </c>
      <c r="D33" s="16"/>
      <c r="E33" s="16"/>
    </row>
    <row r="34" spans="1:5" x14ac:dyDescent="0.3">
      <c r="A34" s="112" t="s">
        <v>34</v>
      </c>
      <c r="B34" s="216" t="s">
        <v>42</v>
      </c>
      <c r="C34" s="103">
        <f>C35</f>
        <v>905335.64</v>
      </c>
      <c r="D34" s="16"/>
      <c r="E34" s="16"/>
    </row>
    <row r="35" spans="1:5" ht="17.25" customHeight="1" x14ac:dyDescent="0.3">
      <c r="A35" s="114" t="s">
        <v>36</v>
      </c>
      <c r="B35" s="115" t="s">
        <v>35</v>
      </c>
      <c r="C35" s="106">
        <v>905335.64</v>
      </c>
      <c r="D35" s="16"/>
      <c r="E35" s="16"/>
    </row>
    <row r="36" spans="1:5" ht="3" hidden="1" customHeight="1" x14ac:dyDescent="0.3">
      <c r="A36" s="112" t="s">
        <v>45</v>
      </c>
      <c r="B36" s="113" t="s">
        <v>47</v>
      </c>
      <c r="C36" s="103"/>
      <c r="D36" s="16"/>
      <c r="E36" s="16"/>
    </row>
    <row r="37" spans="1:5" ht="18" hidden="1" customHeight="1" x14ac:dyDescent="0.3">
      <c r="A37" s="114" t="s">
        <v>46</v>
      </c>
      <c r="B37" s="115" t="s">
        <v>44</v>
      </c>
      <c r="C37" s="106"/>
      <c r="D37" s="16"/>
      <c r="E37" s="16"/>
    </row>
    <row r="38" spans="1:5" ht="18" customHeight="1" x14ac:dyDescent="0.3">
      <c r="A38" s="112" t="s">
        <v>45</v>
      </c>
      <c r="B38" s="217" t="s">
        <v>47</v>
      </c>
      <c r="C38" s="103">
        <f>C40+C39</f>
        <v>689537.11</v>
      </c>
      <c r="D38" s="16"/>
      <c r="E38" s="16"/>
    </row>
    <row r="39" spans="1:5" ht="18" customHeight="1" x14ac:dyDescent="0.3">
      <c r="A39" s="114" t="s">
        <v>198</v>
      </c>
      <c r="B39" s="49" t="s">
        <v>199</v>
      </c>
      <c r="C39" s="106">
        <v>41000</v>
      </c>
      <c r="D39" s="16"/>
      <c r="E39" s="16"/>
    </row>
    <row r="40" spans="1:5" ht="18" customHeight="1" x14ac:dyDescent="0.3">
      <c r="A40" s="114" t="s">
        <v>46</v>
      </c>
      <c r="B40" s="181" t="s">
        <v>44</v>
      </c>
      <c r="C40" s="106">
        <v>648537.11</v>
      </c>
      <c r="D40" s="16"/>
      <c r="E40" s="16"/>
    </row>
    <row r="41" spans="1:5" x14ac:dyDescent="0.3">
      <c r="A41" s="112" t="s">
        <v>38</v>
      </c>
      <c r="B41" s="113" t="s">
        <v>43</v>
      </c>
      <c r="C41" s="103">
        <f>C42</f>
        <v>2745984.94</v>
      </c>
      <c r="D41" s="16"/>
      <c r="E41" s="16"/>
    </row>
    <row r="42" spans="1:5" ht="17.25" customHeight="1" x14ac:dyDescent="0.3">
      <c r="A42" s="114" t="s">
        <v>39</v>
      </c>
      <c r="B42" s="214" t="s">
        <v>37</v>
      </c>
      <c r="C42" s="106">
        <v>2745984.94</v>
      </c>
      <c r="D42" s="16"/>
      <c r="E42" s="16"/>
    </row>
    <row r="43" spans="1:5" ht="18.75" customHeight="1" x14ac:dyDescent="0.3">
      <c r="A43" s="113"/>
      <c r="B43" s="113" t="s">
        <v>103</v>
      </c>
      <c r="C43" s="117">
        <f>C13+C21+C26+C29+C32+C34+C41+C38+C19</f>
        <v>47003147.730000004</v>
      </c>
      <c r="D43" s="119"/>
      <c r="E43" s="119"/>
    </row>
  </sheetData>
  <mergeCells count="11">
    <mergeCell ref="E11:E12"/>
    <mergeCell ref="B1:C1"/>
    <mergeCell ref="B2:C2"/>
    <mergeCell ref="B3:C3"/>
    <mergeCell ref="B4:C4"/>
    <mergeCell ref="B5:C5"/>
    <mergeCell ref="A7:C7"/>
    <mergeCell ref="A8:C8"/>
    <mergeCell ref="A9:C9"/>
    <mergeCell ref="C11:C12"/>
    <mergeCell ref="D11:D12"/>
  </mergeCells>
  <pageMargins left="0.78740157480314965" right="0" top="0.59055118110236227" bottom="0.19685039370078741" header="0.51181102362204722" footer="0.51181102362204722"/>
  <pageSetup paperSize="9" scale="94"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zoomScaleNormal="100" workbookViewId="0">
      <pane ySplit="13" topLeftCell="A22" activePane="bottomLeft" state="frozen"/>
      <selection pane="bottomLeft" activeCell="B1" sqref="B1:D1"/>
    </sheetView>
  </sheetViews>
  <sheetFormatPr defaultRowHeight="16.5" x14ac:dyDescent="0.3"/>
  <cols>
    <col min="1" max="1" width="8.5703125" style="2" customWidth="1"/>
    <col min="2" max="2" width="58.140625" style="2" customWidth="1"/>
    <col min="3" max="3" width="13.85546875" style="2" customWidth="1"/>
    <col min="4" max="4" width="13.5703125" style="2" customWidth="1"/>
    <col min="5" max="5" width="10.85546875" style="2" customWidth="1"/>
    <col min="6" max="16384" width="9.140625" style="2"/>
  </cols>
  <sheetData>
    <row r="1" spans="1:5" x14ac:dyDescent="0.3">
      <c r="A1" s="300" t="s">
        <v>181</v>
      </c>
      <c r="B1" s="322" t="s">
        <v>19</v>
      </c>
      <c r="C1" s="322"/>
      <c r="D1" s="339"/>
    </row>
    <row r="2" spans="1:5" x14ac:dyDescent="0.3">
      <c r="B2" s="322" t="s">
        <v>13</v>
      </c>
      <c r="C2" s="322"/>
      <c r="D2" s="339"/>
    </row>
    <row r="3" spans="1:5" x14ac:dyDescent="0.3">
      <c r="B3" s="322" t="s">
        <v>18</v>
      </c>
      <c r="C3" s="322"/>
      <c r="D3" s="339"/>
    </row>
    <row r="4" spans="1:5" x14ac:dyDescent="0.3">
      <c r="B4" s="322" t="s">
        <v>165</v>
      </c>
      <c r="C4" s="322"/>
      <c r="D4" s="339"/>
    </row>
    <row r="5" spans="1:5" ht="15.75" customHeight="1" x14ac:dyDescent="0.3">
      <c r="B5" s="322" t="s">
        <v>188</v>
      </c>
      <c r="C5" s="322"/>
      <c r="D5" s="339"/>
    </row>
    <row r="6" spans="1:5" ht="1.5" customHeight="1" x14ac:dyDescent="0.3"/>
    <row r="7" spans="1:5" x14ac:dyDescent="0.3">
      <c r="A7" s="319" t="s">
        <v>168</v>
      </c>
      <c r="B7" s="319"/>
      <c r="C7" s="319"/>
    </row>
    <row r="8" spans="1:5" x14ac:dyDescent="0.3">
      <c r="A8" s="184"/>
      <c r="B8" s="184" t="s">
        <v>344</v>
      </c>
      <c r="C8" s="184"/>
    </row>
    <row r="9" spans="1:5" x14ac:dyDescent="0.3">
      <c r="A9" s="319" t="s">
        <v>23</v>
      </c>
      <c r="B9" s="319"/>
      <c r="C9" s="319"/>
    </row>
    <row r="10" spans="1:5" ht="14.25" customHeight="1" x14ac:dyDescent="0.3">
      <c r="A10" s="319" t="s">
        <v>0</v>
      </c>
      <c r="B10" s="319"/>
      <c r="C10" s="319"/>
    </row>
    <row r="11" spans="1:5" ht="8.25" hidden="1" customHeight="1" x14ac:dyDescent="0.3"/>
    <row r="12" spans="1:5" ht="13.5" customHeight="1" x14ac:dyDescent="0.3">
      <c r="A12" s="227"/>
      <c r="B12" s="227"/>
      <c r="C12" s="335" t="s">
        <v>200</v>
      </c>
      <c r="D12" s="335" t="s">
        <v>345</v>
      </c>
      <c r="E12" s="328"/>
    </row>
    <row r="13" spans="1:5" ht="15.75" customHeight="1" x14ac:dyDescent="0.3">
      <c r="A13" s="228" t="s">
        <v>1</v>
      </c>
      <c r="B13" s="228" t="s">
        <v>2</v>
      </c>
      <c r="C13" s="336"/>
      <c r="D13" s="336"/>
      <c r="E13" s="328"/>
    </row>
    <row r="14" spans="1:5" ht="18" customHeight="1" x14ac:dyDescent="0.3">
      <c r="A14" s="101" t="s">
        <v>9</v>
      </c>
      <c r="B14" s="102" t="s">
        <v>3</v>
      </c>
      <c r="C14" s="103">
        <f>C15+C16+C17+C19+C18</f>
        <v>5369476.7999999998</v>
      </c>
      <c r="D14" s="103">
        <f>D15+D16+D17+D19+D18</f>
        <v>4783750</v>
      </c>
      <c r="E14" s="212"/>
    </row>
    <row r="15" spans="1:5" ht="32.25" customHeight="1" x14ac:dyDescent="0.3">
      <c r="A15" s="104" t="s">
        <v>12</v>
      </c>
      <c r="B15" s="105" t="s">
        <v>27</v>
      </c>
      <c r="C15" s="106">
        <v>990000</v>
      </c>
      <c r="D15" s="127">
        <v>990000</v>
      </c>
      <c r="E15" s="213"/>
    </row>
    <row r="16" spans="1:5" ht="48" customHeight="1" x14ac:dyDescent="0.3">
      <c r="A16" s="107" t="s">
        <v>10</v>
      </c>
      <c r="B16" s="108" t="s">
        <v>24</v>
      </c>
      <c r="C16" s="106">
        <v>3907750</v>
      </c>
      <c r="D16" s="127">
        <v>3487750</v>
      </c>
      <c r="E16" s="213"/>
    </row>
    <row r="17" spans="1:5" ht="35.25" customHeight="1" x14ac:dyDescent="0.3">
      <c r="A17" s="107" t="s">
        <v>50</v>
      </c>
      <c r="B17" s="109" t="s">
        <v>51</v>
      </c>
      <c r="C17" s="106">
        <v>65726.8</v>
      </c>
      <c r="D17" s="127">
        <v>0</v>
      </c>
      <c r="E17" s="213"/>
    </row>
    <row r="18" spans="1:5" ht="35.25" customHeight="1" x14ac:dyDescent="0.3">
      <c r="A18" s="107" t="s">
        <v>366</v>
      </c>
      <c r="B18" s="108" t="s">
        <v>367</v>
      </c>
      <c r="C18" s="106">
        <v>100000</v>
      </c>
      <c r="D18" s="127">
        <v>100000</v>
      </c>
      <c r="E18" s="213"/>
    </row>
    <row r="19" spans="1:5" ht="20.25" customHeight="1" x14ac:dyDescent="0.3">
      <c r="A19" s="107" t="s">
        <v>52</v>
      </c>
      <c r="B19" s="108" t="s">
        <v>53</v>
      </c>
      <c r="C19" s="106">
        <v>306000</v>
      </c>
      <c r="D19" s="127">
        <v>206000</v>
      </c>
      <c r="E19" s="213"/>
    </row>
    <row r="20" spans="1:5" ht="20.25" customHeight="1" x14ac:dyDescent="0.3">
      <c r="A20" s="110" t="s">
        <v>340</v>
      </c>
      <c r="B20" s="286" t="s">
        <v>342</v>
      </c>
      <c r="C20" s="103">
        <f>C21</f>
        <v>180550</v>
      </c>
      <c r="D20" s="128">
        <f>D21</f>
        <v>180550</v>
      </c>
      <c r="E20" s="213"/>
    </row>
    <row r="21" spans="1:5" ht="20.25" customHeight="1" x14ac:dyDescent="0.3">
      <c r="A21" s="107" t="s">
        <v>341</v>
      </c>
      <c r="B21" s="108" t="s">
        <v>343</v>
      </c>
      <c r="C21" s="106">
        <v>180550</v>
      </c>
      <c r="D21" s="127">
        <v>180550</v>
      </c>
      <c r="E21" s="213"/>
    </row>
    <row r="22" spans="1:5" ht="30.75" customHeight="1" x14ac:dyDescent="0.3">
      <c r="A22" s="110" t="s">
        <v>14</v>
      </c>
      <c r="B22" s="111" t="s">
        <v>15</v>
      </c>
      <c r="C22" s="103">
        <f>C25+C26</f>
        <v>50000</v>
      </c>
      <c r="D22" s="103">
        <f>D25+D26</f>
        <v>10000</v>
      </c>
      <c r="E22" s="212"/>
    </row>
    <row r="23" spans="1:5" hidden="1" x14ac:dyDescent="0.3">
      <c r="A23" s="112"/>
      <c r="B23" s="113"/>
      <c r="C23" s="103"/>
      <c r="D23" s="194"/>
      <c r="E23" s="16"/>
    </row>
    <row r="24" spans="1:5" hidden="1" x14ac:dyDescent="0.3">
      <c r="A24" s="114"/>
      <c r="B24" s="115"/>
      <c r="C24" s="106"/>
      <c r="D24" s="194"/>
      <c r="E24" s="16"/>
    </row>
    <row r="25" spans="1:5" ht="17.25" customHeight="1" x14ac:dyDescent="0.3">
      <c r="A25" s="114" t="s">
        <v>54</v>
      </c>
      <c r="B25" s="116" t="s">
        <v>55</v>
      </c>
      <c r="C25" s="106">
        <v>40000</v>
      </c>
      <c r="D25" s="194">
        <v>5000</v>
      </c>
      <c r="E25" s="16"/>
    </row>
    <row r="26" spans="1:5" ht="30.75" customHeight="1" x14ac:dyDescent="0.3">
      <c r="A26" s="114" t="s">
        <v>104</v>
      </c>
      <c r="B26" s="76" t="s">
        <v>105</v>
      </c>
      <c r="C26" s="106">
        <v>10000</v>
      </c>
      <c r="D26" s="194">
        <v>5000</v>
      </c>
      <c r="E26" s="16"/>
    </row>
    <row r="27" spans="1:5" x14ac:dyDescent="0.3">
      <c r="A27" s="112" t="s">
        <v>30</v>
      </c>
      <c r="B27" s="113" t="s">
        <v>40</v>
      </c>
      <c r="C27" s="103">
        <f>C28</f>
        <v>12166984</v>
      </c>
      <c r="D27" s="103">
        <f>D28</f>
        <v>13308496</v>
      </c>
      <c r="E27" s="16"/>
    </row>
    <row r="28" spans="1:5" ht="18" customHeight="1" x14ac:dyDescent="0.3">
      <c r="A28" s="114" t="s">
        <v>48</v>
      </c>
      <c r="B28" s="105" t="s">
        <v>49</v>
      </c>
      <c r="C28" s="106">
        <v>12166984</v>
      </c>
      <c r="D28" s="194">
        <v>13308496</v>
      </c>
      <c r="E28" s="16"/>
    </row>
    <row r="29" spans="1:5" x14ac:dyDescent="0.3">
      <c r="A29" s="112" t="s">
        <v>11</v>
      </c>
      <c r="B29" s="113" t="s">
        <v>4</v>
      </c>
      <c r="C29" s="103">
        <f>C30+C31</f>
        <v>5911942</v>
      </c>
      <c r="D29" s="103">
        <f>D30+D31</f>
        <v>1379000</v>
      </c>
      <c r="E29" s="212"/>
    </row>
    <row r="30" spans="1:5" ht="18" customHeight="1" x14ac:dyDescent="0.3">
      <c r="A30" s="114" t="s">
        <v>29</v>
      </c>
      <c r="B30" s="115" t="s">
        <v>28</v>
      </c>
      <c r="C30" s="106">
        <v>1536942</v>
      </c>
      <c r="D30" s="59">
        <v>250000</v>
      </c>
      <c r="E30" s="212"/>
    </row>
    <row r="31" spans="1:5" ht="18.75" customHeight="1" x14ac:dyDescent="0.3">
      <c r="A31" s="114" t="s">
        <v>21</v>
      </c>
      <c r="B31" s="115" t="s">
        <v>22</v>
      </c>
      <c r="C31" s="106">
        <v>4375000</v>
      </c>
      <c r="D31" s="194">
        <v>1129000</v>
      </c>
      <c r="E31" s="16"/>
    </row>
    <row r="32" spans="1:5" x14ac:dyDescent="0.3">
      <c r="A32" s="112" t="s">
        <v>32</v>
      </c>
      <c r="B32" s="113" t="s">
        <v>41</v>
      </c>
      <c r="C32" s="103">
        <f>C33</f>
        <v>52504.71</v>
      </c>
      <c r="D32" s="215">
        <f>D33</f>
        <v>0</v>
      </c>
      <c r="E32" s="16"/>
    </row>
    <row r="33" spans="1:5" ht="17.25" customHeight="1" x14ac:dyDescent="0.3">
      <c r="A33" s="114" t="s">
        <v>31</v>
      </c>
      <c r="B33" s="105" t="s">
        <v>33</v>
      </c>
      <c r="C33" s="106">
        <v>52504.71</v>
      </c>
      <c r="D33" s="194">
        <v>0</v>
      </c>
      <c r="E33" s="16"/>
    </row>
    <row r="34" spans="1:5" x14ac:dyDescent="0.3">
      <c r="A34" s="112" t="s">
        <v>34</v>
      </c>
      <c r="B34" s="216" t="s">
        <v>42</v>
      </c>
      <c r="C34" s="103">
        <f>C35</f>
        <v>763151.66</v>
      </c>
      <c r="D34" s="215">
        <f>D35</f>
        <v>0</v>
      </c>
      <c r="E34" s="16"/>
    </row>
    <row r="35" spans="1:5" ht="17.25" customHeight="1" x14ac:dyDescent="0.3">
      <c r="A35" s="114" t="s">
        <v>36</v>
      </c>
      <c r="B35" s="115" t="s">
        <v>35</v>
      </c>
      <c r="C35" s="106">
        <v>763151.66</v>
      </c>
      <c r="D35" s="194">
        <v>0</v>
      </c>
      <c r="E35" s="16"/>
    </row>
    <row r="36" spans="1:5" ht="3" hidden="1" customHeight="1" x14ac:dyDescent="0.3">
      <c r="A36" s="112" t="s">
        <v>45</v>
      </c>
      <c r="B36" s="113" t="s">
        <v>47</v>
      </c>
      <c r="C36" s="103" t="e">
        <f>C37</f>
        <v>#REF!</v>
      </c>
      <c r="D36" s="194"/>
      <c r="E36" s="16"/>
    </row>
    <row r="37" spans="1:5" ht="18" hidden="1" customHeight="1" x14ac:dyDescent="0.3">
      <c r="A37" s="114" t="s">
        <v>46</v>
      </c>
      <c r="B37" s="115" t="s">
        <v>44</v>
      </c>
      <c r="C37" s="106" t="e">
        <f>#REF!</f>
        <v>#REF!</v>
      </c>
      <c r="D37" s="194"/>
      <c r="E37" s="16"/>
    </row>
    <row r="38" spans="1:5" ht="18" customHeight="1" x14ac:dyDescent="0.3">
      <c r="A38" s="112" t="s">
        <v>45</v>
      </c>
      <c r="B38" s="217" t="s">
        <v>47</v>
      </c>
      <c r="C38" s="103">
        <f>C40+C39</f>
        <v>186080</v>
      </c>
      <c r="D38" s="215">
        <f>D40+D39</f>
        <v>41000</v>
      </c>
      <c r="E38" s="16"/>
    </row>
    <row r="39" spans="1:5" ht="18" customHeight="1" x14ac:dyDescent="0.3">
      <c r="A39" s="114" t="s">
        <v>198</v>
      </c>
      <c r="B39" s="49" t="s">
        <v>199</v>
      </c>
      <c r="C39" s="106">
        <v>41000</v>
      </c>
      <c r="D39" s="194">
        <v>41000</v>
      </c>
      <c r="E39" s="16"/>
    </row>
    <row r="40" spans="1:5" ht="18" customHeight="1" x14ac:dyDescent="0.3">
      <c r="A40" s="114" t="s">
        <v>46</v>
      </c>
      <c r="B40" s="181" t="s">
        <v>44</v>
      </c>
      <c r="C40" s="106">
        <v>145080</v>
      </c>
      <c r="D40" s="194">
        <v>0</v>
      </c>
      <c r="E40" s="16"/>
    </row>
    <row r="41" spans="1:5" x14ac:dyDescent="0.3">
      <c r="A41" s="112" t="s">
        <v>38</v>
      </c>
      <c r="B41" s="113" t="s">
        <v>43</v>
      </c>
      <c r="C41" s="103">
        <f>C42</f>
        <v>72320.75</v>
      </c>
      <c r="D41" s="215">
        <f>D42</f>
        <v>0</v>
      </c>
      <c r="E41" s="16"/>
    </row>
    <row r="42" spans="1:5" ht="17.25" customHeight="1" x14ac:dyDescent="0.3">
      <c r="A42" s="114" t="s">
        <v>39</v>
      </c>
      <c r="B42" s="214" t="s">
        <v>37</v>
      </c>
      <c r="C42" s="106">
        <v>72320.75</v>
      </c>
      <c r="D42" s="194">
        <v>0</v>
      </c>
      <c r="E42" s="16"/>
    </row>
    <row r="43" spans="1:5" ht="17.25" customHeight="1" x14ac:dyDescent="0.3">
      <c r="A43" s="337" t="s">
        <v>56</v>
      </c>
      <c r="B43" s="338"/>
      <c r="C43" s="117">
        <f>C14+C22+C27+C29+C32+C34+C41+C38+C20</f>
        <v>24753009.920000002</v>
      </c>
      <c r="D43" s="117">
        <f>D14+D22+D27+D29+D32+D34+D41+D38+D20</f>
        <v>19702796</v>
      </c>
      <c r="E43" s="119"/>
    </row>
    <row r="44" spans="1:5" ht="18.75" customHeight="1" x14ac:dyDescent="0.3">
      <c r="A44" s="331" t="s">
        <v>167</v>
      </c>
      <c r="B44" s="332"/>
      <c r="C44" s="218">
        <v>378524.08</v>
      </c>
      <c r="D44" s="218">
        <v>437250</v>
      </c>
    </row>
    <row r="45" spans="1:5" ht="19.5" customHeight="1" x14ac:dyDescent="0.3">
      <c r="A45" s="333" t="s">
        <v>166</v>
      </c>
      <c r="B45" s="334"/>
      <c r="C45" s="218">
        <f>C43+C44</f>
        <v>25131534</v>
      </c>
      <c r="D45" s="218">
        <f>D43+D44</f>
        <v>20140046</v>
      </c>
    </row>
  </sheetData>
  <mergeCells count="14">
    <mergeCell ref="D12:D13"/>
    <mergeCell ref="E12:E13"/>
    <mergeCell ref="A43:B43"/>
    <mergeCell ref="B1:D1"/>
    <mergeCell ref="B2:D2"/>
    <mergeCell ref="B3:D3"/>
    <mergeCell ref="B4:D4"/>
    <mergeCell ref="B5:D5"/>
    <mergeCell ref="A7:C7"/>
    <mergeCell ref="A44:B44"/>
    <mergeCell ref="A45:B45"/>
    <mergeCell ref="A9:C9"/>
    <mergeCell ref="A10:C10"/>
    <mergeCell ref="C12:C13"/>
  </mergeCells>
  <pageMargins left="0.78740157480314965" right="0" top="0.59055118110236227" bottom="0.19685039370078741" header="0.51181102362204722" footer="0.51181102362204722"/>
  <pageSetup paperSize="9" scale="94"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1" sqref="B1:E1"/>
    </sheetView>
  </sheetViews>
  <sheetFormatPr defaultRowHeight="16.5" x14ac:dyDescent="0.3"/>
  <cols>
    <col min="1" max="1" width="10.42578125" style="2" customWidth="1"/>
    <col min="2" max="2" width="54.85546875" style="2" customWidth="1"/>
    <col min="3" max="3" width="21.7109375" style="2" customWidth="1"/>
    <col min="4" max="4" width="1.140625" style="2" hidden="1" customWidth="1"/>
    <col min="5" max="5" width="2.28515625" style="2" customWidth="1"/>
    <col min="6" max="16384" width="9.140625" style="2"/>
  </cols>
  <sheetData>
    <row r="1" spans="1:8" x14ac:dyDescent="0.3">
      <c r="A1" s="300" t="s">
        <v>181</v>
      </c>
      <c r="B1" s="322" t="s">
        <v>113</v>
      </c>
      <c r="C1" s="322"/>
      <c r="D1" s="322"/>
      <c r="E1" s="322"/>
      <c r="F1" s="322"/>
      <c r="G1" s="322"/>
      <c r="H1" s="339"/>
    </row>
    <row r="2" spans="1:8" x14ac:dyDescent="0.3">
      <c r="B2" s="322" t="s">
        <v>13</v>
      </c>
      <c r="C2" s="339"/>
      <c r="D2" s="339"/>
      <c r="E2" s="339"/>
      <c r="F2" s="322"/>
      <c r="G2" s="322"/>
      <c r="H2" s="339"/>
    </row>
    <row r="3" spans="1:8" x14ac:dyDescent="0.3">
      <c r="B3" s="322" t="s">
        <v>18</v>
      </c>
      <c r="C3" s="339"/>
      <c r="D3" s="339"/>
      <c r="E3" s="339"/>
      <c r="F3" s="322"/>
      <c r="G3" s="322"/>
      <c r="H3" s="339"/>
    </row>
    <row r="4" spans="1:8" x14ac:dyDescent="0.3">
      <c r="B4" s="322" t="s">
        <v>165</v>
      </c>
      <c r="C4" s="339"/>
      <c r="D4" s="339"/>
      <c r="E4" s="339"/>
      <c r="F4" s="322"/>
      <c r="G4" s="322"/>
      <c r="H4" s="339"/>
    </row>
    <row r="5" spans="1:8" x14ac:dyDescent="0.3">
      <c r="B5" s="322" t="s">
        <v>190</v>
      </c>
      <c r="C5" s="339"/>
      <c r="D5" s="339"/>
      <c r="E5" s="339"/>
      <c r="F5" s="322"/>
      <c r="G5" s="322"/>
      <c r="H5" s="339"/>
    </row>
    <row r="7" spans="1:8" ht="30.75" customHeight="1" x14ac:dyDescent="0.3">
      <c r="A7" s="340" t="s">
        <v>346</v>
      </c>
      <c r="B7" s="340"/>
      <c r="C7" s="340"/>
      <c r="D7" s="340"/>
      <c r="E7" s="340"/>
    </row>
    <row r="9" spans="1:8" ht="36" customHeight="1" x14ac:dyDescent="0.3">
      <c r="A9" s="37" t="s">
        <v>153</v>
      </c>
      <c r="B9" s="7" t="s">
        <v>152</v>
      </c>
      <c r="C9" s="7" t="s">
        <v>184</v>
      </c>
    </row>
    <row r="10" spans="1:8" ht="27" customHeight="1" x14ac:dyDescent="0.3">
      <c r="A10" s="37">
        <v>850</v>
      </c>
      <c r="B10" s="37" t="s">
        <v>151</v>
      </c>
      <c r="C10" s="129">
        <f>'по разд 17'!C43</f>
        <v>47003147.730000004</v>
      </c>
    </row>
    <row r="11" spans="1:8" ht="21.75" customHeight="1" x14ac:dyDescent="0.3">
      <c r="A11" s="341" t="s">
        <v>56</v>
      </c>
      <c r="B11" s="341"/>
      <c r="C11" s="130">
        <f>C10</f>
        <v>47003147.730000004</v>
      </c>
    </row>
  </sheetData>
  <mergeCells count="12">
    <mergeCell ref="B1:E1"/>
    <mergeCell ref="F5:H5"/>
    <mergeCell ref="F1:H1"/>
    <mergeCell ref="F2:H2"/>
    <mergeCell ref="F3:H3"/>
    <mergeCell ref="F4:H4"/>
    <mergeCell ref="A7:E7"/>
    <mergeCell ref="A11:B11"/>
    <mergeCell ref="B2:E2"/>
    <mergeCell ref="B3:E3"/>
    <mergeCell ref="B4:E4"/>
    <mergeCell ref="B5:E5"/>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1" sqref="B1:D1"/>
    </sheetView>
  </sheetViews>
  <sheetFormatPr defaultRowHeight="12.75" x14ac:dyDescent="0.2"/>
  <cols>
    <col min="1" max="1" width="10.5703125" customWidth="1"/>
    <col min="2" max="2" width="50.140625" customWidth="1"/>
    <col min="3" max="3" width="13.85546875" customWidth="1"/>
    <col min="4" max="4" width="11.85546875" customWidth="1"/>
    <col min="5" max="5" width="9.140625" hidden="1" customWidth="1"/>
  </cols>
  <sheetData>
    <row r="1" spans="1:8" ht="15" x14ac:dyDescent="0.25">
      <c r="A1" s="301" t="s">
        <v>181</v>
      </c>
      <c r="B1" s="344" t="s">
        <v>16</v>
      </c>
      <c r="C1" s="327"/>
      <c r="D1" s="327"/>
      <c r="E1" s="136"/>
      <c r="F1" s="344"/>
      <c r="G1" s="344"/>
      <c r="H1" s="327"/>
    </row>
    <row r="2" spans="1:8" ht="15" x14ac:dyDescent="0.25">
      <c r="B2" s="344" t="s">
        <v>13</v>
      </c>
      <c r="C2" s="327"/>
      <c r="D2" s="327"/>
      <c r="E2" s="327"/>
      <c r="F2" s="344"/>
      <c r="G2" s="344"/>
      <c r="H2" s="327"/>
    </row>
    <row r="3" spans="1:8" ht="15" x14ac:dyDescent="0.25">
      <c r="B3" s="344" t="s">
        <v>18</v>
      </c>
      <c r="C3" s="327"/>
      <c r="D3" s="327"/>
      <c r="E3" s="327"/>
      <c r="F3" s="344"/>
      <c r="G3" s="344"/>
      <c r="H3" s="327"/>
    </row>
    <row r="4" spans="1:8" ht="15" x14ac:dyDescent="0.25">
      <c r="B4" s="344" t="s">
        <v>165</v>
      </c>
      <c r="C4" s="327"/>
      <c r="D4" s="327"/>
      <c r="E4" s="327"/>
      <c r="F4" s="344"/>
      <c r="G4" s="344"/>
      <c r="H4" s="327"/>
    </row>
    <row r="5" spans="1:8" x14ac:dyDescent="0.2">
      <c r="B5" s="326" t="s">
        <v>191</v>
      </c>
      <c r="C5" s="327"/>
      <c r="D5" s="327"/>
      <c r="E5" s="327"/>
      <c r="F5" s="326"/>
      <c r="G5" s="326"/>
      <c r="H5" s="327"/>
    </row>
    <row r="7" spans="1:8" ht="33" customHeight="1" x14ac:dyDescent="0.2">
      <c r="A7" s="342" t="s">
        <v>353</v>
      </c>
      <c r="B7" s="342"/>
      <c r="C7" s="342"/>
      <c r="D7" s="342"/>
      <c r="E7" s="342"/>
    </row>
    <row r="9" spans="1:8" ht="36" customHeight="1" x14ac:dyDescent="0.2">
      <c r="A9" s="138" t="s">
        <v>153</v>
      </c>
      <c r="B9" s="139" t="s">
        <v>152</v>
      </c>
      <c r="C9" s="139" t="s">
        <v>302</v>
      </c>
      <c r="D9" s="139" t="s">
        <v>354</v>
      </c>
    </row>
    <row r="10" spans="1:8" ht="27" customHeight="1" x14ac:dyDescent="0.2">
      <c r="A10" s="138">
        <v>850</v>
      </c>
      <c r="B10" s="137" t="s">
        <v>151</v>
      </c>
      <c r="C10" s="287">
        <f>'по разд 18-19'!C45</f>
        <v>25131534</v>
      </c>
      <c r="D10" s="287">
        <f>'по разд 18-19'!D45</f>
        <v>20140046</v>
      </c>
    </row>
    <row r="11" spans="1:8" ht="21.75" customHeight="1" x14ac:dyDescent="0.2">
      <c r="A11" s="343" t="s">
        <v>56</v>
      </c>
      <c r="B11" s="343"/>
      <c r="C11" s="288">
        <f>C10</f>
        <v>25131534</v>
      </c>
      <c r="D11" s="288">
        <f>D10</f>
        <v>20140046</v>
      </c>
    </row>
  </sheetData>
  <mergeCells count="12">
    <mergeCell ref="F5:H5"/>
    <mergeCell ref="A7:E7"/>
    <mergeCell ref="A11:B11"/>
    <mergeCell ref="B1:D1"/>
    <mergeCell ref="F1:H1"/>
    <mergeCell ref="B2:E2"/>
    <mergeCell ref="F2:H2"/>
    <mergeCell ref="B3:E3"/>
    <mergeCell ref="F3:H3"/>
    <mergeCell ref="B4:E4"/>
    <mergeCell ref="F4:H4"/>
    <mergeCell ref="B5:E5"/>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3"/>
  <sheetViews>
    <sheetView zoomScale="82" zoomScaleNormal="82" workbookViewId="0">
      <pane ySplit="11" topLeftCell="A158" activePane="bottomLeft" state="frozen"/>
      <selection pane="bottomLeft" activeCell="D161" sqref="D161"/>
    </sheetView>
  </sheetViews>
  <sheetFormatPr defaultRowHeight="16.5" x14ac:dyDescent="0.3"/>
  <cols>
    <col min="1" max="1" width="66.7109375" style="2" customWidth="1"/>
    <col min="2" max="2" width="13.28515625" style="2" customWidth="1"/>
    <col min="3" max="3" width="9.140625" style="2" customWidth="1"/>
    <col min="4" max="4" width="11.7109375" style="191" customWidth="1"/>
    <col min="5" max="5" width="10.42578125" style="52" customWidth="1"/>
    <col min="6" max="6" width="10" style="52" customWidth="1"/>
    <col min="7" max="7" width="7.28515625" style="52" customWidth="1"/>
    <col min="8" max="8" width="4.85546875" style="52" customWidth="1"/>
    <col min="9" max="9" width="3.42578125" style="52" customWidth="1"/>
    <col min="10" max="10" width="4.140625" style="2" customWidth="1"/>
    <col min="11" max="11" width="3.42578125" style="2" customWidth="1"/>
    <col min="12" max="16384" width="9.140625" style="2"/>
  </cols>
  <sheetData>
    <row r="1" spans="1:9" x14ac:dyDescent="0.3">
      <c r="C1" s="322" t="s">
        <v>173</v>
      </c>
      <c r="D1" s="322"/>
    </row>
    <row r="2" spans="1:9" x14ac:dyDescent="0.3">
      <c r="A2" s="322" t="s">
        <v>13</v>
      </c>
      <c r="B2" s="322"/>
      <c r="C2" s="322"/>
      <c r="D2" s="322"/>
      <c r="E2" s="53"/>
    </row>
    <row r="3" spans="1:9" x14ac:dyDescent="0.3">
      <c r="A3" s="322" t="s">
        <v>18</v>
      </c>
      <c r="B3" s="322"/>
      <c r="C3" s="322"/>
      <c r="D3" s="322"/>
    </row>
    <row r="4" spans="1:9" x14ac:dyDescent="0.3">
      <c r="A4" s="322" t="s">
        <v>165</v>
      </c>
      <c r="B4" s="322"/>
      <c r="C4" s="322"/>
      <c r="D4" s="322"/>
    </row>
    <row r="5" spans="1:9" x14ac:dyDescent="0.3">
      <c r="A5" s="322"/>
      <c r="B5" s="322"/>
      <c r="C5" s="322" t="s">
        <v>192</v>
      </c>
      <c r="D5" s="322"/>
    </row>
    <row r="6" spans="1:9" x14ac:dyDescent="0.3">
      <c r="A6" s="300"/>
    </row>
    <row r="7" spans="1:9" x14ac:dyDescent="0.3">
      <c r="A7" s="340" t="s">
        <v>347</v>
      </c>
      <c r="B7" s="340"/>
      <c r="C7" s="340"/>
      <c r="D7" s="340"/>
      <c r="E7" s="54"/>
      <c r="F7" s="54"/>
    </row>
    <row r="8" spans="1:9" ht="45" customHeight="1" x14ac:dyDescent="0.3">
      <c r="A8" s="346"/>
      <c r="B8" s="346"/>
      <c r="C8" s="346"/>
      <c r="D8" s="346"/>
      <c r="E8" s="55"/>
      <c r="F8" s="55"/>
    </row>
    <row r="9" spans="1:9" x14ac:dyDescent="0.3">
      <c r="A9" s="347"/>
      <c r="B9" s="347"/>
      <c r="C9" s="347"/>
      <c r="D9" s="347"/>
      <c r="E9" s="55"/>
      <c r="F9" s="55"/>
    </row>
    <row r="10" spans="1:9" ht="12.75" customHeight="1" x14ac:dyDescent="0.3">
      <c r="A10" s="348" t="s">
        <v>2</v>
      </c>
      <c r="B10" s="350" t="s">
        <v>57</v>
      </c>
      <c r="C10" s="350" t="s">
        <v>58</v>
      </c>
      <c r="D10" s="352" t="s">
        <v>185</v>
      </c>
      <c r="E10" s="345"/>
      <c r="F10" s="345"/>
    </row>
    <row r="11" spans="1:9" ht="50.25" customHeight="1" x14ac:dyDescent="0.3">
      <c r="A11" s="349"/>
      <c r="B11" s="351"/>
      <c r="C11" s="351"/>
      <c r="D11" s="352"/>
      <c r="E11" s="345"/>
      <c r="F11" s="345"/>
      <c r="G11" s="56"/>
      <c r="H11" s="56"/>
      <c r="I11" s="56"/>
    </row>
    <row r="12" spans="1:9" ht="37.5" customHeight="1" x14ac:dyDescent="0.3">
      <c r="A12" s="229" t="s">
        <v>59</v>
      </c>
      <c r="B12" s="38" t="s">
        <v>201</v>
      </c>
      <c r="C12" s="43"/>
      <c r="D12" s="71">
        <f>D13+D17+D21</f>
        <v>815656.37</v>
      </c>
      <c r="E12" s="57"/>
      <c r="F12" s="57"/>
    </row>
    <row r="13" spans="1:9" ht="54" customHeight="1" x14ac:dyDescent="0.3">
      <c r="A13" s="22" t="s">
        <v>60</v>
      </c>
      <c r="B13" s="39" t="s">
        <v>202</v>
      </c>
      <c r="C13" s="58"/>
      <c r="D13" s="59">
        <f>D15</f>
        <v>505855.18</v>
      </c>
      <c r="E13" s="60"/>
      <c r="F13" s="60"/>
    </row>
    <row r="14" spans="1:9" ht="54" customHeight="1" x14ac:dyDescent="0.3">
      <c r="A14" s="23" t="s">
        <v>310</v>
      </c>
      <c r="B14" s="41" t="s">
        <v>214</v>
      </c>
      <c r="C14" s="58"/>
      <c r="D14" s="59">
        <f>D15</f>
        <v>505855.18</v>
      </c>
      <c r="E14" s="60"/>
      <c r="F14" s="60"/>
    </row>
    <row r="15" spans="1:9" ht="53.25" customHeight="1" x14ac:dyDescent="0.3">
      <c r="A15" s="230" t="s">
        <v>61</v>
      </c>
      <c r="B15" s="41" t="s">
        <v>203</v>
      </c>
      <c r="C15" s="61"/>
      <c r="D15" s="59">
        <f>D16</f>
        <v>505855.18</v>
      </c>
      <c r="E15" s="62"/>
      <c r="F15" s="62"/>
    </row>
    <row r="16" spans="1:9" ht="22.5" customHeight="1" x14ac:dyDescent="0.3">
      <c r="A16" s="231" t="s">
        <v>76</v>
      </c>
      <c r="B16" s="63"/>
      <c r="C16" s="64">
        <v>500</v>
      </c>
      <c r="D16" s="59">
        <v>505855.18</v>
      </c>
      <c r="E16" s="62"/>
      <c r="F16" s="62"/>
    </row>
    <row r="17" spans="1:6" ht="36" customHeight="1" x14ac:dyDescent="0.3">
      <c r="A17" s="22" t="s">
        <v>62</v>
      </c>
      <c r="B17" s="39" t="s">
        <v>204</v>
      </c>
      <c r="C17" s="65"/>
      <c r="D17" s="66">
        <f>D19</f>
        <v>257296.48</v>
      </c>
      <c r="E17" s="67"/>
      <c r="F17" s="67"/>
    </row>
    <row r="18" spans="1:6" ht="36" customHeight="1" x14ac:dyDescent="0.3">
      <c r="A18" s="23" t="s">
        <v>311</v>
      </c>
      <c r="B18" s="41" t="s">
        <v>215</v>
      </c>
      <c r="C18" s="65"/>
      <c r="D18" s="66">
        <f>D19</f>
        <v>257296.48</v>
      </c>
      <c r="E18" s="67"/>
      <c r="F18" s="67"/>
    </row>
    <row r="19" spans="1:6" ht="78" customHeight="1" x14ac:dyDescent="0.3">
      <c r="A19" s="230" t="s">
        <v>63</v>
      </c>
      <c r="B19" s="42" t="s">
        <v>205</v>
      </c>
      <c r="C19" s="58"/>
      <c r="D19" s="59">
        <f>D20</f>
        <v>257296.48</v>
      </c>
      <c r="E19" s="60"/>
      <c r="F19" s="60"/>
    </row>
    <row r="20" spans="1:6" ht="21" customHeight="1" x14ac:dyDescent="0.3">
      <c r="A20" s="231" t="s">
        <v>76</v>
      </c>
      <c r="B20" s="63"/>
      <c r="C20" s="64">
        <v>500</v>
      </c>
      <c r="D20" s="59">
        <v>257296.48</v>
      </c>
      <c r="E20" s="60"/>
      <c r="F20" s="60"/>
    </row>
    <row r="21" spans="1:6" ht="21.75" customHeight="1" x14ac:dyDescent="0.3">
      <c r="A21" s="22" t="s">
        <v>64</v>
      </c>
      <c r="B21" s="39" t="s">
        <v>206</v>
      </c>
      <c r="C21" s="65"/>
      <c r="D21" s="66">
        <f>D23</f>
        <v>52504.71</v>
      </c>
      <c r="E21" s="62"/>
      <c r="F21" s="62"/>
    </row>
    <row r="22" spans="1:6" ht="74.25" customHeight="1" x14ac:dyDescent="0.3">
      <c r="A22" s="23" t="s">
        <v>312</v>
      </c>
      <c r="B22" s="41" t="s">
        <v>216</v>
      </c>
      <c r="C22" s="65"/>
      <c r="D22" s="66">
        <f>D23</f>
        <v>52504.71</v>
      </c>
      <c r="E22" s="62"/>
      <c r="F22" s="62"/>
    </row>
    <row r="23" spans="1:6" ht="52.5" customHeight="1" x14ac:dyDescent="0.3">
      <c r="A23" s="230" t="s">
        <v>65</v>
      </c>
      <c r="B23" s="42" t="s">
        <v>207</v>
      </c>
      <c r="C23" s="68"/>
      <c r="D23" s="66">
        <f>D24</f>
        <v>52504.71</v>
      </c>
      <c r="E23" s="67"/>
      <c r="F23" s="67"/>
    </row>
    <row r="24" spans="1:6" ht="25.5" customHeight="1" x14ac:dyDescent="0.3">
      <c r="A24" s="231" t="s">
        <v>76</v>
      </c>
      <c r="B24" s="63"/>
      <c r="C24" s="64">
        <v>500</v>
      </c>
      <c r="D24" s="66">
        <v>52504.71</v>
      </c>
      <c r="E24" s="67"/>
      <c r="F24" s="67"/>
    </row>
    <row r="25" spans="1:6" ht="45.75" customHeight="1" x14ac:dyDescent="0.3">
      <c r="A25" s="229" t="s">
        <v>66</v>
      </c>
      <c r="B25" s="38" t="s">
        <v>208</v>
      </c>
      <c r="C25" s="68"/>
      <c r="D25" s="66">
        <f>D26</f>
        <v>2732510.75</v>
      </c>
      <c r="E25" s="67"/>
      <c r="F25" s="67"/>
    </row>
    <row r="26" spans="1:6" ht="33.75" customHeight="1" x14ac:dyDescent="0.3">
      <c r="A26" s="22" t="s">
        <v>67</v>
      </c>
      <c r="B26" s="39" t="s">
        <v>209</v>
      </c>
      <c r="C26" s="65"/>
      <c r="D26" s="66">
        <f>D28+D30</f>
        <v>2732510.75</v>
      </c>
      <c r="E26" s="67"/>
      <c r="F26" s="67"/>
    </row>
    <row r="27" spans="1:6" ht="26.25" customHeight="1" x14ac:dyDescent="0.3">
      <c r="A27" s="23" t="s">
        <v>313</v>
      </c>
      <c r="B27" s="41" t="s">
        <v>217</v>
      </c>
      <c r="C27" s="65"/>
      <c r="D27" s="66">
        <f>D28</f>
        <v>72320.75</v>
      </c>
      <c r="E27" s="67"/>
      <c r="F27" s="67"/>
    </row>
    <row r="28" spans="1:6" ht="60.75" customHeight="1" x14ac:dyDescent="0.3">
      <c r="A28" s="230" t="s">
        <v>68</v>
      </c>
      <c r="B28" s="42" t="s">
        <v>210</v>
      </c>
      <c r="C28" s="68"/>
      <c r="D28" s="66">
        <f>D29</f>
        <v>72320.75</v>
      </c>
      <c r="E28" s="67"/>
      <c r="F28" s="67"/>
    </row>
    <row r="29" spans="1:6" ht="25.5" customHeight="1" x14ac:dyDescent="0.3">
      <c r="A29" s="231" t="s">
        <v>76</v>
      </c>
      <c r="B29" s="63"/>
      <c r="C29" s="64">
        <v>500</v>
      </c>
      <c r="D29" s="66">
        <v>72320.75</v>
      </c>
      <c r="E29" s="67"/>
      <c r="F29" s="67"/>
    </row>
    <row r="30" spans="1:6" ht="52.5" customHeight="1" x14ac:dyDescent="0.3">
      <c r="A30" s="243" t="s">
        <v>431</v>
      </c>
      <c r="B30" s="210" t="s">
        <v>430</v>
      </c>
      <c r="C30" s="64"/>
      <c r="D30" s="66">
        <f>D31</f>
        <v>2660190</v>
      </c>
      <c r="E30" s="67"/>
      <c r="F30" s="67"/>
    </row>
    <row r="31" spans="1:6" ht="25.5" customHeight="1" x14ac:dyDescent="0.3">
      <c r="A31" s="231" t="s">
        <v>76</v>
      </c>
      <c r="B31" s="63"/>
      <c r="C31" s="64">
        <v>500</v>
      </c>
      <c r="D31" s="66">
        <v>2660190</v>
      </c>
      <c r="E31" s="67"/>
      <c r="F31" s="67"/>
    </row>
    <row r="32" spans="1:6" ht="48.75" customHeight="1" x14ac:dyDescent="0.3">
      <c r="A32" s="229" t="s">
        <v>69</v>
      </c>
      <c r="B32" s="38" t="s">
        <v>211</v>
      </c>
      <c r="C32" s="68"/>
      <c r="D32" s="59">
        <f>D33</f>
        <v>450000</v>
      </c>
      <c r="E32" s="67"/>
      <c r="F32" s="67"/>
    </row>
    <row r="33" spans="1:6" ht="54" customHeight="1" x14ac:dyDescent="0.3">
      <c r="A33" s="233" t="s">
        <v>71</v>
      </c>
      <c r="B33" s="43" t="s">
        <v>213</v>
      </c>
      <c r="C33" s="43"/>
      <c r="D33" s="71">
        <f>D34</f>
        <v>450000</v>
      </c>
      <c r="E33" s="72"/>
      <c r="F33" s="72"/>
    </row>
    <row r="34" spans="1:6" ht="42" customHeight="1" x14ac:dyDescent="0.3">
      <c r="A34" s="234" t="s">
        <v>218</v>
      </c>
      <c r="B34" s="42" t="s">
        <v>219</v>
      </c>
      <c r="C34" s="43"/>
      <c r="D34" s="71">
        <f>D35+D37</f>
        <v>450000</v>
      </c>
      <c r="E34" s="72"/>
      <c r="F34" s="72"/>
    </row>
    <row r="35" spans="1:6" ht="39.75" customHeight="1" x14ac:dyDescent="0.3">
      <c r="A35" s="23" t="s">
        <v>298</v>
      </c>
      <c r="B35" s="41" t="s">
        <v>212</v>
      </c>
      <c r="C35" s="69"/>
      <c r="D35" s="70">
        <f>D36</f>
        <v>450000</v>
      </c>
      <c r="E35" s="62"/>
      <c r="F35" s="62"/>
    </row>
    <row r="36" spans="1:6" ht="25.5" customHeight="1" x14ac:dyDescent="0.3">
      <c r="A36" s="235" t="s">
        <v>78</v>
      </c>
      <c r="B36" s="47"/>
      <c r="C36" s="64">
        <v>200</v>
      </c>
      <c r="D36" s="74">
        <v>450000</v>
      </c>
      <c r="E36" s="62"/>
      <c r="F36" s="62"/>
    </row>
    <row r="37" spans="1:6" ht="25.5" customHeight="1" x14ac:dyDescent="0.3">
      <c r="A37" s="230" t="s">
        <v>376</v>
      </c>
      <c r="B37" s="47" t="s">
        <v>377</v>
      </c>
      <c r="C37" s="64"/>
      <c r="D37" s="74">
        <f>D38</f>
        <v>0</v>
      </c>
      <c r="E37" s="62"/>
      <c r="F37" s="62"/>
    </row>
    <row r="38" spans="1:6" ht="25.5" customHeight="1" x14ac:dyDescent="0.3">
      <c r="A38" s="235" t="s">
        <v>77</v>
      </c>
      <c r="B38" s="47"/>
      <c r="C38" s="64">
        <v>200</v>
      </c>
      <c r="D38" s="74">
        <v>0</v>
      </c>
      <c r="E38" s="62"/>
      <c r="F38" s="62"/>
    </row>
    <row r="39" spans="1:6" ht="38.25" customHeight="1" x14ac:dyDescent="0.3">
      <c r="A39" s="236" t="s">
        <v>107</v>
      </c>
      <c r="B39" s="44" t="s">
        <v>220</v>
      </c>
      <c r="C39" s="68"/>
      <c r="D39" s="59">
        <f>D40</f>
        <v>306000</v>
      </c>
      <c r="E39" s="67"/>
      <c r="F39" s="67"/>
    </row>
    <row r="40" spans="1:6" ht="49.5" customHeight="1" x14ac:dyDescent="0.3">
      <c r="A40" s="237" t="s">
        <v>72</v>
      </c>
      <c r="B40" s="45" t="s">
        <v>221</v>
      </c>
      <c r="C40" s="68"/>
      <c r="D40" s="66">
        <f>D41+D44</f>
        <v>306000</v>
      </c>
      <c r="E40" s="60"/>
      <c r="F40" s="60"/>
    </row>
    <row r="41" spans="1:6" ht="66" customHeight="1" x14ac:dyDescent="0.3">
      <c r="A41" s="230" t="s">
        <v>222</v>
      </c>
      <c r="B41" s="210" t="s">
        <v>223</v>
      </c>
      <c r="C41" s="73"/>
      <c r="D41" s="75">
        <f>D42</f>
        <v>30000</v>
      </c>
      <c r="E41" s="62"/>
      <c r="F41" s="62"/>
    </row>
    <row r="42" spans="1:6" ht="37.5" customHeight="1" x14ac:dyDescent="0.3">
      <c r="A42" s="230" t="s">
        <v>321</v>
      </c>
      <c r="B42" s="210" t="s">
        <v>226</v>
      </c>
      <c r="C42" s="73"/>
      <c r="D42" s="75">
        <f>D43</f>
        <v>30000</v>
      </c>
      <c r="E42" s="62"/>
      <c r="F42" s="62"/>
    </row>
    <row r="43" spans="1:6" ht="32.25" customHeight="1" x14ac:dyDescent="0.3">
      <c r="A43" s="235" t="s">
        <v>77</v>
      </c>
      <c r="B43" s="210"/>
      <c r="C43" s="73">
        <v>200</v>
      </c>
      <c r="D43" s="75">
        <v>30000</v>
      </c>
      <c r="E43" s="62"/>
      <c r="F43" s="62"/>
    </row>
    <row r="44" spans="1:6" ht="39" customHeight="1" x14ac:dyDescent="0.3">
      <c r="A44" s="230" t="s">
        <v>224</v>
      </c>
      <c r="B44" s="210" t="s">
        <v>225</v>
      </c>
      <c r="C44" s="73"/>
      <c r="D44" s="75">
        <f>D45</f>
        <v>276000</v>
      </c>
      <c r="E44" s="62"/>
      <c r="F44" s="62"/>
    </row>
    <row r="45" spans="1:6" ht="32.25" customHeight="1" x14ac:dyDescent="0.3">
      <c r="A45" s="230" t="s">
        <v>321</v>
      </c>
      <c r="B45" s="210" t="s">
        <v>227</v>
      </c>
      <c r="C45" s="73"/>
      <c r="D45" s="75">
        <f>D46</f>
        <v>276000</v>
      </c>
      <c r="E45" s="62"/>
      <c r="F45" s="62"/>
    </row>
    <row r="46" spans="1:6" ht="32.25" customHeight="1" x14ac:dyDescent="0.3">
      <c r="A46" s="235" t="s">
        <v>77</v>
      </c>
      <c r="B46" s="210"/>
      <c r="C46" s="73">
        <v>200</v>
      </c>
      <c r="D46" s="75">
        <v>276000</v>
      </c>
      <c r="E46" s="62"/>
      <c r="F46" s="62"/>
    </row>
    <row r="47" spans="1:6" ht="35.25" customHeight="1" x14ac:dyDescent="0.3">
      <c r="A47" s="229" t="s">
        <v>73</v>
      </c>
      <c r="B47" s="38" t="s">
        <v>228</v>
      </c>
      <c r="C47" s="69"/>
      <c r="D47" s="70">
        <f>D48+D56+D62</f>
        <v>3079774.58</v>
      </c>
      <c r="E47" s="62"/>
      <c r="F47" s="62"/>
    </row>
    <row r="48" spans="1:6" ht="49.5" customHeight="1" x14ac:dyDescent="0.3">
      <c r="A48" s="232" t="s">
        <v>74</v>
      </c>
      <c r="B48" s="39" t="s">
        <v>229</v>
      </c>
      <c r="C48" s="65"/>
      <c r="D48" s="59">
        <f>D49</f>
        <v>2431237.4700000002</v>
      </c>
      <c r="E48" s="62"/>
      <c r="F48" s="62"/>
    </row>
    <row r="49" spans="1:6" ht="49.5" customHeight="1" x14ac:dyDescent="0.3">
      <c r="A49" s="239" t="s">
        <v>307</v>
      </c>
      <c r="B49" s="41" t="s">
        <v>305</v>
      </c>
      <c r="C49" s="65"/>
      <c r="D49" s="59">
        <f>D54+D50+D52</f>
        <v>2431237.4700000002</v>
      </c>
      <c r="E49" s="62"/>
      <c r="F49" s="62"/>
    </row>
    <row r="50" spans="1:6" ht="104.25" customHeight="1" x14ac:dyDescent="0.3">
      <c r="A50" s="239" t="s">
        <v>391</v>
      </c>
      <c r="B50" s="41" t="s">
        <v>390</v>
      </c>
      <c r="C50" s="65"/>
      <c r="D50" s="59">
        <f>D51</f>
        <v>185215.25</v>
      </c>
      <c r="E50" s="62"/>
      <c r="F50" s="62"/>
    </row>
    <row r="51" spans="1:6" ht="49.5" customHeight="1" x14ac:dyDescent="0.3">
      <c r="A51" s="241" t="s">
        <v>238</v>
      </c>
      <c r="B51" s="41"/>
      <c r="C51" s="68" t="s">
        <v>306</v>
      </c>
      <c r="D51" s="59">
        <v>185215.25</v>
      </c>
      <c r="E51" s="62"/>
      <c r="F51" s="62"/>
    </row>
    <row r="52" spans="1:6" ht="69" customHeight="1" x14ac:dyDescent="0.3">
      <c r="A52" s="315" t="s">
        <v>419</v>
      </c>
      <c r="B52" s="41" t="s">
        <v>418</v>
      </c>
      <c r="C52" s="68"/>
      <c r="D52" s="59">
        <f>D53</f>
        <v>2174022.2200000002</v>
      </c>
      <c r="E52" s="62"/>
      <c r="F52" s="62"/>
    </row>
    <row r="53" spans="1:6" ht="49.5" customHeight="1" x14ac:dyDescent="0.3">
      <c r="A53" s="241" t="s">
        <v>238</v>
      </c>
      <c r="B53" s="41"/>
      <c r="C53" s="68" t="s">
        <v>306</v>
      </c>
      <c r="D53" s="59">
        <v>2174022.2200000002</v>
      </c>
      <c r="E53" s="62"/>
      <c r="F53" s="62"/>
    </row>
    <row r="54" spans="1:6" ht="49.5" customHeight="1" x14ac:dyDescent="0.3">
      <c r="A54" s="239" t="s">
        <v>308</v>
      </c>
      <c r="B54" s="41" t="s">
        <v>309</v>
      </c>
      <c r="C54" s="68" t="s">
        <v>181</v>
      </c>
      <c r="D54" s="59">
        <f>D55</f>
        <v>72000</v>
      </c>
      <c r="E54" s="62"/>
      <c r="F54" s="62"/>
    </row>
    <row r="55" spans="1:6" ht="49.5" customHeight="1" x14ac:dyDescent="0.3">
      <c r="A55" s="241" t="s">
        <v>238</v>
      </c>
      <c r="B55" s="41"/>
      <c r="C55" s="68" t="s">
        <v>306</v>
      </c>
      <c r="D55" s="59">
        <v>72000</v>
      </c>
      <c r="E55" s="62"/>
      <c r="F55" s="62"/>
    </row>
    <row r="56" spans="1:6" ht="51.75" customHeight="1" x14ac:dyDescent="0.3">
      <c r="A56" s="232" t="s">
        <v>75</v>
      </c>
      <c r="B56" s="39" t="s">
        <v>231</v>
      </c>
      <c r="C56" s="68"/>
      <c r="D56" s="66">
        <f>D57</f>
        <v>72000</v>
      </c>
      <c r="E56" s="62"/>
      <c r="F56" s="62"/>
    </row>
    <row r="57" spans="1:6" ht="68.25" customHeight="1" x14ac:dyDescent="0.3">
      <c r="A57" s="239" t="s">
        <v>314</v>
      </c>
      <c r="B57" s="41" t="s">
        <v>237</v>
      </c>
      <c r="C57" s="68"/>
      <c r="D57" s="66">
        <f>D60+D58</f>
        <v>72000</v>
      </c>
      <c r="E57" s="62"/>
      <c r="F57" s="62"/>
    </row>
    <row r="58" spans="1:6" ht="68.25" customHeight="1" x14ac:dyDescent="0.3">
      <c r="A58" s="239" t="s">
        <v>413</v>
      </c>
      <c r="B58" s="41" t="s">
        <v>412</v>
      </c>
      <c r="C58" s="68"/>
      <c r="D58" s="66">
        <f>D59</f>
        <v>50400</v>
      </c>
      <c r="E58" s="62"/>
      <c r="F58" s="62"/>
    </row>
    <row r="59" spans="1:6" ht="30.75" customHeight="1" x14ac:dyDescent="0.3">
      <c r="A59" s="240" t="s">
        <v>234</v>
      </c>
      <c r="B59" s="41"/>
      <c r="C59" s="68" t="s">
        <v>235</v>
      </c>
      <c r="D59" s="66">
        <v>50400</v>
      </c>
      <c r="E59" s="62"/>
      <c r="F59" s="62"/>
    </row>
    <row r="60" spans="1:6" ht="56.25" customHeight="1" x14ac:dyDescent="0.3">
      <c r="A60" s="239" t="s">
        <v>233</v>
      </c>
      <c r="B60" s="41" t="s">
        <v>236</v>
      </c>
      <c r="C60" s="68"/>
      <c r="D60" s="66">
        <f>D61</f>
        <v>21600</v>
      </c>
      <c r="E60" s="62"/>
      <c r="F60" s="62"/>
    </row>
    <row r="61" spans="1:6" ht="22.5" customHeight="1" x14ac:dyDescent="0.3">
      <c r="A61" s="240" t="s">
        <v>234</v>
      </c>
      <c r="B61" s="39"/>
      <c r="C61" s="68" t="s">
        <v>235</v>
      </c>
      <c r="D61" s="66">
        <v>21600</v>
      </c>
      <c r="E61" s="62"/>
      <c r="F61" s="62"/>
    </row>
    <row r="62" spans="1:6" ht="48.75" customHeight="1" x14ac:dyDescent="0.3">
      <c r="A62" s="242" t="s">
        <v>241</v>
      </c>
      <c r="B62" s="221" t="s">
        <v>242</v>
      </c>
      <c r="C62" s="64"/>
      <c r="D62" s="70">
        <f>D63</f>
        <v>576537.11</v>
      </c>
      <c r="E62" s="60"/>
      <c r="F62" s="60"/>
    </row>
    <row r="63" spans="1:6" ht="56.25" customHeight="1" x14ac:dyDescent="0.3">
      <c r="A63" s="243" t="s">
        <v>315</v>
      </c>
      <c r="B63" s="1" t="s">
        <v>243</v>
      </c>
      <c r="C63" s="64"/>
      <c r="D63" s="70">
        <f>D68+D66+D64</f>
        <v>576537.11</v>
      </c>
      <c r="E63" s="60"/>
      <c r="F63" s="60"/>
    </row>
    <row r="64" spans="1:6" ht="56.25" customHeight="1" x14ac:dyDescent="0.3">
      <c r="A64" s="243" t="s">
        <v>417</v>
      </c>
      <c r="B64" s="1" t="s">
        <v>416</v>
      </c>
      <c r="C64" s="64"/>
      <c r="D64" s="70">
        <f>D65</f>
        <v>174706.01</v>
      </c>
      <c r="E64" s="60"/>
      <c r="F64" s="60"/>
    </row>
    <row r="65" spans="1:6" ht="35.25" customHeight="1" x14ac:dyDescent="0.3">
      <c r="A65" s="231" t="s">
        <v>234</v>
      </c>
      <c r="B65" s="1"/>
      <c r="C65" s="64">
        <v>300</v>
      </c>
      <c r="D65" s="70">
        <v>174706.01</v>
      </c>
      <c r="E65" s="60"/>
      <c r="F65" s="60"/>
    </row>
    <row r="66" spans="1:6" ht="56.25" customHeight="1" x14ac:dyDescent="0.3">
      <c r="A66" s="243" t="s">
        <v>415</v>
      </c>
      <c r="B66" s="1" t="s">
        <v>414</v>
      </c>
      <c r="C66" s="64"/>
      <c r="D66" s="70">
        <f>D67</f>
        <v>217800</v>
      </c>
      <c r="E66" s="60"/>
      <c r="F66" s="60"/>
    </row>
    <row r="67" spans="1:6" ht="33.75" customHeight="1" x14ac:dyDescent="0.3">
      <c r="A67" s="231" t="s">
        <v>234</v>
      </c>
      <c r="B67" s="1"/>
      <c r="C67" s="64">
        <v>300</v>
      </c>
      <c r="D67" s="70">
        <v>217800</v>
      </c>
      <c r="E67" s="60"/>
      <c r="F67" s="60"/>
    </row>
    <row r="68" spans="1:6" ht="53.25" customHeight="1" x14ac:dyDescent="0.3">
      <c r="A68" s="239" t="s">
        <v>244</v>
      </c>
      <c r="B68" s="200" t="s">
        <v>368</v>
      </c>
      <c r="C68" s="64"/>
      <c r="D68" s="70">
        <f>D69</f>
        <v>184031.1</v>
      </c>
      <c r="E68" s="60"/>
      <c r="F68" s="60"/>
    </row>
    <row r="69" spans="1:6" ht="23.25" customHeight="1" x14ac:dyDescent="0.3">
      <c r="A69" s="231" t="s">
        <v>234</v>
      </c>
      <c r="B69" s="63"/>
      <c r="C69" s="64">
        <v>300</v>
      </c>
      <c r="D69" s="70">
        <v>184031.1</v>
      </c>
      <c r="E69" s="60"/>
      <c r="F69" s="60"/>
    </row>
    <row r="70" spans="1:6" ht="37.5" customHeight="1" x14ac:dyDescent="0.3">
      <c r="A70" s="229" t="s">
        <v>80</v>
      </c>
      <c r="B70" s="38" t="s">
        <v>245</v>
      </c>
      <c r="C70" s="77"/>
      <c r="D70" s="70">
        <f>D71</f>
        <v>18839504.059999999</v>
      </c>
      <c r="E70" s="60"/>
      <c r="F70" s="60"/>
    </row>
    <row r="71" spans="1:6" ht="36.75" customHeight="1" x14ac:dyDescent="0.3">
      <c r="A71" s="22" t="s">
        <v>81</v>
      </c>
      <c r="B71" s="39" t="s">
        <v>246</v>
      </c>
      <c r="C71" s="77"/>
      <c r="D71" s="70">
        <f>D72+D77+D82</f>
        <v>18839504.059999999</v>
      </c>
      <c r="E71" s="60"/>
      <c r="F71" s="60"/>
    </row>
    <row r="72" spans="1:6" ht="54.75" customHeight="1" x14ac:dyDescent="0.3">
      <c r="A72" s="23" t="s">
        <v>247</v>
      </c>
      <c r="B72" s="41" t="s">
        <v>249</v>
      </c>
      <c r="C72" s="77"/>
      <c r="D72" s="70">
        <f>D73+D75</f>
        <v>6423611.0599999996</v>
      </c>
      <c r="E72" s="60"/>
      <c r="F72" s="60"/>
    </row>
    <row r="73" spans="1:6" ht="54.75" customHeight="1" x14ac:dyDescent="0.3">
      <c r="A73" s="23" t="s">
        <v>248</v>
      </c>
      <c r="B73" s="41" t="s">
        <v>250</v>
      </c>
      <c r="C73" s="77"/>
      <c r="D73" s="70">
        <f>D74</f>
        <v>1984957</v>
      </c>
      <c r="E73" s="60"/>
      <c r="F73" s="60"/>
    </row>
    <row r="74" spans="1:6" ht="30" customHeight="1" x14ac:dyDescent="0.3">
      <c r="A74" s="244" t="s">
        <v>77</v>
      </c>
      <c r="B74" s="222"/>
      <c r="C74" s="223" t="s">
        <v>193</v>
      </c>
      <c r="D74" s="74">
        <v>1984957</v>
      </c>
      <c r="E74" s="60"/>
      <c r="F74" s="60"/>
    </row>
    <row r="75" spans="1:6" ht="38.25" customHeight="1" x14ac:dyDescent="0.3">
      <c r="A75" s="23" t="s">
        <v>253</v>
      </c>
      <c r="B75" s="41" t="s">
        <v>256</v>
      </c>
      <c r="C75" s="223"/>
      <c r="D75" s="70">
        <f>D76</f>
        <v>4438654.0599999996</v>
      </c>
      <c r="E75" s="60"/>
      <c r="F75" s="60"/>
    </row>
    <row r="76" spans="1:6" ht="30" customHeight="1" x14ac:dyDescent="0.3">
      <c r="A76" s="244" t="s">
        <v>77</v>
      </c>
      <c r="B76" s="222"/>
      <c r="C76" s="223" t="s">
        <v>193</v>
      </c>
      <c r="D76" s="74">
        <v>4438654.0599999996</v>
      </c>
      <c r="E76" s="60"/>
      <c r="F76" s="60"/>
    </row>
    <row r="77" spans="1:6" ht="48" customHeight="1" x14ac:dyDescent="0.3">
      <c r="A77" s="23" t="s">
        <v>251</v>
      </c>
      <c r="B77" s="41" t="s">
        <v>252</v>
      </c>
      <c r="C77" s="223"/>
      <c r="D77" s="70">
        <f>D78+D80</f>
        <v>12415893</v>
      </c>
      <c r="E77" s="60"/>
      <c r="F77" s="60"/>
    </row>
    <row r="78" spans="1:6" ht="42" customHeight="1" x14ac:dyDescent="0.3">
      <c r="A78" s="23" t="s">
        <v>82</v>
      </c>
      <c r="B78" s="42" t="s">
        <v>254</v>
      </c>
      <c r="C78" s="77"/>
      <c r="D78" s="70">
        <f>D79</f>
        <v>11855893</v>
      </c>
      <c r="E78" s="60"/>
      <c r="F78" s="60"/>
    </row>
    <row r="79" spans="1:6" ht="33.75" customHeight="1" x14ac:dyDescent="0.3">
      <c r="A79" s="235" t="s">
        <v>77</v>
      </c>
      <c r="B79" s="63"/>
      <c r="C79" s="64">
        <v>200</v>
      </c>
      <c r="D79" s="70">
        <v>11855893</v>
      </c>
      <c r="E79" s="60"/>
      <c r="F79" s="60"/>
    </row>
    <row r="80" spans="1:6" ht="33" customHeight="1" x14ac:dyDescent="0.3">
      <c r="A80" s="23" t="s">
        <v>319</v>
      </c>
      <c r="B80" s="41" t="s">
        <v>255</v>
      </c>
      <c r="C80" s="77"/>
      <c r="D80" s="70">
        <f>D81</f>
        <v>560000</v>
      </c>
      <c r="E80" s="60"/>
      <c r="F80" s="60"/>
    </row>
    <row r="81" spans="1:6" ht="33" customHeight="1" x14ac:dyDescent="0.3">
      <c r="A81" s="235" t="s">
        <v>77</v>
      </c>
      <c r="B81" s="63"/>
      <c r="C81" s="64">
        <v>200</v>
      </c>
      <c r="D81" s="70">
        <v>560000</v>
      </c>
      <c r="E81" s="60"/>
      <c r="F81" s="60"/>
    </row>
    <row r="82" spans="1:6" ht="101.25" customHeight="1" x14ac:dyDescent="0.3">
      <c r="A82" s="230" t="s">
        <v>373</v>
      </c>
      <c r="B82" s="308" t="s">
        <v>374</v>
      </c>
      <c r="C82" s="64"/>
      <c r="D82" s="70">
        <f>D83</f>
        <v>0</v>
      </c>
      <c r="E82" s="60"/>
      <c r="F82" s="60"/>
    </row>
    <row r="83" spans="1:6" ht="33" customHeight="1" x14ac:dyDescent="0.3">
      <c r="A83" s="235" t="s">
        <v>238</v>
      </c>
      <c r="B83" s="63"/>
      <c r="C83" s="64">
        <v>400</v>
      </c>
      <c r="D83" s="70">
        <v>0</v>
      </c>
      <c r="E83" s="60"/>
      <c r="F83" s="60"/>
    </row>
    <row r="84" spans="1:6" ht="65.25" customHeight="1" x14ac:dyDescent="0.3">
      <c r="A84" s="236" t="s">
        <v>83</v>
      </c>
      <c r="B84" s="44" t="s">
        <v>257</v>
      </c>
      <c r="C84" s="77"/>
      <c r="D84" s="70">
        <f>D85</f>
        <v>100000</v>
      </c>
      <c r="E84" s="60"/>
      <c r="F84" s="60"/>
    </row>
    <row r="85" spans="1:6" ht="67.5" customHeight="1" x14ac:dyDescent="0.3">
      <c r="A85" s="237" t="s">
        <v>84</v>
      </c>
      <c r="B85" s="45" t="s">
        <v>258</v>
      </c>
      <c r="C85" s="77"/>
      <c r="D85" s="70">
        <f>D87+D90</f>
        <v>100000</v>
      </c>
      <c r="E85" s="60"/>
      <c r="F85" s="60"/>
    </row>
    <row r="86" spans="1:6" ht="39.75" customHeight="1" x14ac:dyDescent="0.3">
      <c r="A86" s="238" t="s">
        <v>316</v>
      </c>
      <c r="B86" s="46" t="s">
        <v>259</v>
      </c>
      <c r="C86" s="77"/>
      <c r="D86" s="70">
        <f>D87</f>
        <v>90000</v>
      </c>
      <c r="E86" s="60"/>
      <c r="F86" s="60"/>
    </row>
    <row r="87" spans="1:6" ht="32.25" customHeight="1" x14ac:dyDescent="0.3">
      <c r="A87" s="23" t="s">
        <v>85</v>
      </c>
      <c r="B87" s="41" t="s">
        <v>260</v>
      </c>
      <c r="C87" s="77"/>
      <c r="D87" s="70">
        <f>D88</f>
        <v>90000</v>
      </c>
      <c r="E87" s="60"/>
      <c r="F87" s="60"/>
    </row>
    <row r="88" spans="1:6" ht="32.25" customHeight="1" x14ac:dyDescent="0.3">
      <c r="A88" s="235" t="s">
        <v>77</v>
      </c>
      <c r="B88" s="63"/>
      <c r="C88" s="73">
        <v>200</v>
      </c>
      <c r="D88" s="74">
        <v>90000</v>
      </c>
      <c r="E88" s="60"/>
      <c r="F88" s="60"/>
    </row>
    <row r="89" spans="1:6" ht="32.25" customHeight="1" x14ac:dyDescent="0.3">
      <c r="A89" s="230" t="s">
        <v>317</v>
      </c>
      <c r="B89" s="210" t="s">
        <v>261</v>
      </c>
      <c r="C89" s="73"/>
      <c r="D89" s="74">
        <f>D90</f>
        <v>10000</v>
      </c>
      <c r="E89" s="60"/>
      <c r="F89" s="60"/>
    </row>
    <row r="90" spans="1:6" ht="33" customHeight="1" x14ac:dyDescent="0.3">
      <c r="A90" s="23" t="s">
        <v>86</v>
      </c>
      <c r="B90" s="41" t="s">
        <v>262</v>
      </c>
      <c r="C90" s="77"/>
      <c r="D90" s="70">
        <f>D91</f>
        <v>10000</v>
      </c>
      <c r="E90" s="60"/>
      <c r="F90" s="60"/>
    </row>
    <row r="91" spans="1:6" ht="33" customHeight="1" x14ac:dyDescent="0.3">
      <c r="A91" s="235" t="s">
        <v>77</v>
      </c>
      <c r="B91" s="63"/>
      <c r="C91" s="73">
        <v>200</v>
      </c>
      <c r="D91" s="74">
        <v>10000</v>
      </c>
      <c r="E91" s="60"/>
      <c r="F91" s="60"/>
    </row>
    <row r="92" spans="1:6" ht="33" customHeight="1" x14ac:dyDescent="0.3">
      <c r="A92" s="236" t="s">
        <v>87</v>
      </c>
      <c r="B92" s="44" t="s">
        <v>263</v>
      </c>
      <c r="C92" s="77"/>
      <c r="D92" s="70">
        <f>D93</f>
        <v>9079492.9699999988</v>
      </c>
      <c r="E92" s="60"/>
      <c r="F92" s="60"/>
    </row>
    <row r="93" spans="1:6" ht="42.75" customHeight="1" x14ac:dyDescent="0.3">
      <c r="A93" s="233" t="s">
        <v>88</v>
      </c>
      <c r="B93" s="43" t="s">
        <v>264</v>
      </c>
      <c r="C93" s="77"/>
      <c r="D93" s="70">
        <f>D94+D97+D106+D109+D112</f>
        <v>9079492.9699999988</v>
      </c>
      <c r="E93" s="60"/>
      <c r="F93" s="60"/>
    </row>
    <row r="94" spans="1:6" ht="41.25" customHeight="1" x14ac:dyDescent="0.3">
      <c r="A94" s="234" t="s">
        <v>265</v>
      </c>
      <c r="B94" s="42" t="s">
        <v>266</v>
      </c>
      <c r="C94" s="77"/>
      <c r="D94" s="70">
        <f>D95</f>
        <v>508000</v>
      </c>
      <c r="E94" s="60"/>
      <c r="F94" s="60"/>
    </row>
    <row r="95" spans="1:6" ht="39.75" customHeight="1" x14ac:dyDescent="0.3">
      <c r="A95" s="238" t="s">
        <v>322</v>
      </c>
      <c r="B95" s="46" t="s">
        <v>267</v>
      </c>
      <c r="C95" s="58"/>
      <c r="D95" s="59">
        <f>D96</f>
        <v>508000</v>
      </c>
      <c r="E95" s="60"/>
      <c r="F95" s="60"/>
    </row>
    <row r="96" spans="1:6" ht="33.75" customHeight="1" x14ac:dyDescent="0.3">
      <c r="A96" s="235" t="s">
        <v>77</v>
      </c>
      <c r="B96" s="63"/>
      <c r="C96" s="73">
        <v>200</v>
      </c>
      <c r="D96" s="59">
        <v>508000</v>
      </c>
      <c r="E96" s="60"/>
      <c r="F96" s="60"/>
    </row>
    <row r="97" spans="1:6" ht="33.75" customHeight="1" x14ac:dyDescent="0.3">
      <c r="A97" s="230" t="s">
        <v>268</v>
      </c>
      <c r="B97" s="210" t="s">
        <v>269</v>
      </c>
      <c r="C97" s="73"/>
      <c r="D97" s="59">
        <f>D102+D100+D98+D104</f>
        <v>3647129.4699999997</v>
      </c>
      <c r="E97" s="60"/>
      <c r="F97" s="60"/>
    </row>
    <row r="98" spans="1:6" ht="33.75" customHeight="1" x14ac:dyDescent="0.3">
      <c r="A98" s="230" t="s">
        <v>385</v>
      </c>
      <c r="B98" s="210" t="s">
        <v>384</v>
      </c>
      <c r="C98" s="73"/>
      <c r="D98" s="59">
        <f>D99</f>
        <v>2020025</v>
      </c>
      <c r="E98" s="60"/>
      <c r="F98" s="60"/>
    </row>
    <row r="99" spans="1:6" ht="33.75" customHeight="1" x14ac:dyDescent="0.3">
      <c r="A99" s="235" t="s">
        <v>77</v>
      </c>
      <c r="B99" s="210"/>
      <c r="C99" s="73">
        <v>200</v>
      </c>
      <c r="D99" s="59">
        <v>2020025</v>
      </c>
      <c r="E99" s="60"/>
      <c r="F99" s="60"/>
    </row>
    <row r="100" spans="1:6" ht="33.75" customHeight="1" x14ac:dyDescent="0.3">
      <c r="A100" s="230" t="s">
        <v>369</v>
      </c>
      <c r="B100" s="210" t="s">
        <v>370</v>
      </c>
      <c r="C100" s="73"/>
      <c r="D100" s="59">
        <f>D101</f>
        <v>1516975.47</v>
      </c>
      <c r="E100" s="60"/>
      <c r="F100" s="60"/>
    </row>
    <row r="101" spans="1:6" ht="33.75" customHeight="1" x14ac:dyDescent="0.3">
      <c r="A101" s="235" t="s">
        <v>77</v>
      </c>
      <c r="B101" s="63"/>
      <c r="C101" s="73">
        <v>200</v>
      </c>
      <c r="D101" s="59">
        <v>1516975.47</v>
      </c>
      <c r="E101" s="60"/>
      <c r="F101" s="60"/>
    </row>
    <row r="102" spans="1:6" ht="33" customHeight="1" x14ac:dyDescent="0.3">
      <c r="A102" s="238" t="s">
        <v>91</v>
      </c>
      <c r="B102" s="46" t="s">
        <v>270</v>
      </c>
      <c r="C102" s="58"/>
      <c r="D102" s="59">
        <f>D103</f>
        <v>50000</v>
      </c>
      <c r="E102" s="60"/>
      <c r="F102" s="60"/>
    </row>
    <row r="103" spans="1:6" ht="33" customHeight="1" x14ac:dyDescent="0.3">
      <c r="A103" s="235" t="s">
        <v>77</v>
      </c>
      <c r="B103" s="63"/>
      <c r="C103" s="73">
        <v>200</v>
      </c>
      <c r="D103" s="66">
        <v>50000</v>
      </c>
      <c r="E103" s="60"/>
      <c r="F103" s="60"/>
    </row>
    <row r="104" spans="1:6" ht="33" customHeight="1" x14ac:dyDescent="0.3">
      <c r="A104" s="235" t="s">
        <v>433</v>
      </c>
      <c r="B104" s="210" t="s">
        <v>434</v>
      </c>
      <c r="C104" s="73"/>
      <c r="D104" s="66">
        <f>D105</f>
        <v>60129</v>
      </c>
      <c r="E104" s="60"/>
      <c r="F104" s="60"/>
    </row>
    <row r="105" spans="1:6" ht="33" customHeight="1" x14ac:dyDescent="0.3">
      <c r="A105" s="235" t="s">
        <v>78</v>
      </c>
      <c r="B105" s="63"/>
      <c r="C105" s="73">
        <v>800</v>
      </c>
      <c r="D105" s="66">
        <v>60129</v>
      </c>
      <c r="E105" s="60"/>
      <c r="F105" s="60"/>
    </row>
    <row r="106" spans="1:6" ht="33" customHeight="1" x14ac:dyDescent="0.3">
      <c r="A106" s="230" t="s">
        <v>271</v>
      </c>
      <c r="B106" s="210" t="s">
        <v>272</v>
      </c>
      <c r="C106" s="73"/>
      <c r="D106" s="59">
        <f>D107</f>
        <v>300000</v>
      </c>
      <c r="E106" s="60"/>
      <c r="F106" s="60"/>
    </row>
    <row r="107" spans="1:6" ht="23.25" customHeight="1" x14ac:dyDescent="0.3">
      <c r="A107" s="238" t="s">
        <v>90</v>
      </c>
      <c r="B107" s="46" t="s">
        <v>275</v>
      </c>
      <c r="C107" s="58"/>
      <c r="D107" s="59">
        <f>D108</f>
        <v>300000</v>
      </c>
      <c r="E107" s="60"/>
      <c r="F107" s="60"/>
    </row>
    <row r="108" spans="1:6" ht="30" customHeight="1" x14ac:dyDescent="0.3">
      <c r="A108" s="235" t="s">
        <v>77</v>
      </c>
      <c r="B108" s="63"/>
      <c r="C108" s="73">
        <v>200</v>
      </c>
      <c r="D108" s="66">
        <v>300000</v>
      </c>
      <c r="E108" s="60"/>
      <c r="F108" s="60"/>
    </row>
    <row r="109" spans="1:6" ht="34.5" customHeight="1" x14ac:dyDescent="0.3">
      <c r="A109" s="230" t="s">
        <v>273</v>
      </c>
      <c r="B109" s="210" t="s">
        <v>274</v>
      </c>
      <c r="C109" s="73"/>
      <c r="D109" s="66">
        <f>D110</f>
        <v>524363.5</v>
      </c>
      <c r="E109" s="60"/>
      <c r="F109" s="60"/>
    </row>
    <row r="110" spans="1:6" ht="32.25" customHeight="1" x14ac:dyDescent="0.3">
      <c r="A110" s="238" t="s">
        <v>322</v>
      </c>
      <c r="B110" s="46" t="s">
        <v>276</v>
      </c>
      <c r="C110" s="58"/>
      <c r="D110" s="59">
        <f>D111</f>
        <v>524363.5</v>
      </c>
      <c r="E110" s="60"/>
      <c r="F110" s="60"/>
    </row>
    <row r="111" spans="1:6" ht="32.25" customHeight="1" x14ac:dyDescent="0.3">
      <c r="A111" s="235" t="s">
        <v>77</v>
      </c>
      <c r="B111" s="63"/>
      <c r="C111" s="73">
        <v>200</v>
      </c>
      <c r="D111" s="59">
        <v>524363.5</v>
      </c>
      <c r="E111" s="60"/>
      <c r="F111" s="60"/>
    </row>
    <row r="112" spans="1:6" ht="32.25" customHeight="1" x14ac:dyDescent="0.3">
      <c r="A112" s="230" t="s">
        <v>277</v>
      </c>
      <c r="B112" s="210" t="s">
        <v>320</v>
      </c>
      <c r="C112" s="73"/>
      <c r="D112" s="59">
        <f>D113</f>
        <v>4100000</v>
      </c>
      <c r="E112" s="60"/>
      <c r="F112" s="60"/>
    </row>
    <row r="113" spans="1:6" ht="32.25" customHeight="1" x14ac:dyDescent="0.3">
      <c r="A113" s="238" t="s">
        <v>89</v>
      </c>
      <c r="B113" s="46" t="s">
        <v>278</v>
      </c>
      <c r="C113" s="77"/>
      <c r="D113" s="70">
        <f>D114</f>
        <v>4100000</v>
      </c>
      <c r="E113" s="60"/>
      <c r="F113" s="60"/>
    </row>
    <row r="114" spans="1:6" ht="32.25" customHeight="1" x14ac:dyDescent="0.3">
      <c r="A114" s="235" t="s">
        <v>77</v>
      </c>
      <c r="B114" s="63"/>
      <c r="C114" s="73">
        <v>200</v>
      </c>
      <c r="D114" s="74">
        <v>4100000</v>
      </c>
      <c r="E114" s="60"/>
      <c r="F114" s="60"/>
    </row>
    <row r="115" spans="1:6" ht="32.25" customHeight="1" x14ac:dyDescent="0.3">
      <c r="A115" s="313" t="s">
        <v>396</v>
      </c>
      <c r="B115" s="48" t="s">
        <v>392</v>
      </c>
      <c r="C115" s="312"/>
      <c r="D115" s="314">
        <f>D116</f>
        <v>358000</v>
      </c>
      <c r="E115" s="60"/>
      <c r="F115" s="60"/>
    </row>
    <row r="116" spans="1:6" ht="32.25" customHeight="1" x14ac:dyDescent="0.3">
      <c r="A116" s="235" t="s">
        <v>397</v>
      </c>
      <c r="B116" s="210" t="s">
        <v>393</v>
      </c>
      <c r="C116" s="73"/>
      <c r="D116" s="74">
        <f>D119</f>
        <v>358000</v>
      </c>
      <c r="E116" s="60"/>
      <c r="F116" s="60"/>
    </row>
    <row r="117" spans="1:6" ht="32.25" customHeight="1" x14ac:dyDescent="0.3">
      <c r="A117" s="21" t="s">
        <v>398</v>
      </c>
      <c r="B117" s="210" t="s">
        <v>394</v>
      </c>
      <c r="C117" s="73"/>
      <c r="D117" s="74">
        <f>D118</f>
        <v>358000</v>
      </c>
      <c r="E117" s="60"/>
      <c r="F117" s="60"/>
    </row>
    <row r="118" spans="1:6" ht="98.25" customHeight="1" x14ac:dyDescent="0.3">
      <c r="A118" s="26" t="s">
        <v>399</v>
      </c>
      <c r="B118" s="210" t="s">
        <v>395</v>
      </c>
      <c r="C118" s="73"/>
      <c r="D118" s="74">
        <f>D119</f>
        <v>358000</v>
      </c>
      <c r="E118" s="60"/>
      <c r="F118" s="60"/>
    </row>
    <row r="119" spans="1:6" ht="32.25" customHeight="1" thickBot="1" x14ac:dyDescent="0.35">
      <c r="A119" s="235" t="s">
        <v>76</v>
      </c>
      <c r="B119" s="63"/>
      <c r="C119" s="73">
        <v>500</v>
      </c>
      <c r="D119" s="74">
        <v>358000</v>
      </c>
      <c r="E119" s="60"/>
      <c r="F119" s="60"/>
    </row>
    <row r="120" spans="1:6" ht="32.25" customHeight="1" thickBot="1" x14ac:dyDescent="0.35">
      <c r="A120" s="316" t="s">
        <v>420</v>
      </c>
      <c r="B120" s="48" t="s">
        <v>421</v>
      </c>
      <c r="C120" s="317"/>
      <c r="D120" s="314">
        <f>D121</f>
        <v>5197587</v>
      </c>
      <c r="E120" s="60"/>
      <c r="F120" s="60"/>
    </row>
    <row r="121" spans="1:6" ht="44.25" customHeight="1" x14ac:dyDescent="0.3">
      <c r="A121" s="235" t="s">
        <v>422</v>
      </c>
      <c r="B121" s="210" t="s">
        <v>421</v>
      </c>
      <c r="C121" s="73"/>
      <c r="D121" s="74">
        <f>D122+D125</f>
        <v>5197587</v>
      </c>
      <c r="E121" s="60"/>
      <c r="F121" s="60"/>
    </row>
    <row r="122" spans="1:6" ht="44.25" customHeight="1" x14ac:dyDescent="0.3">
      <c r="A122" s="230" t="s">
        <v>423</v>
      </c>
      <c r="B122" s="210" t="s">
        <v>426</v>
      </c>
      <c r="C122" s="73"/>
      <c r="D122" s="74">
        <f>D123</f>
        <v>2062468.16</v>
      </c>
      <c r="E122" s="60"/>
      <c r="F122" s="60"/>
    </row>
    <row r="123" spans="1:6" ht="44.25" customHeight="1" x14ac:dyDescent="0.3">
      <c r="A123" s="230" t="s">
        <v>424</v>
      </c>
      <c r="B123" s="210" t="s">
        <v>427</v>
      </c>
      <c r="C123" s="73"/>
      <c r="D123" s="74">
        <f>D124</f>
        <v>2062468.16</v>
      </c>
      <c r="E123" s="60"/>
      <c r="F123" s="60"/>
    </row>
    <row r="124" spans="1:6" ht="44.25" customHeight="1" x14ac:dyDescent="0.3">
      <c r="A124" s="235" t="s">
        <v>77</v>
      </c>
      <c r="B124" s="210"/>
      <c r="C124" s="73">
        <v>200</v>
      </c>
      <c r="D124" s="74">
        <v>2062468.16</v>
      </c>
      <c r="E124" s="60"/>
      <c r="F124" s="60"/>
    </row>
    <row r="125" spans="1:6" ht="44.25" customHeight="1" x14ac:dyDescent="0.3">
      <c r="A125" s="230" t="s">
        <v>425</v>
      </c>
      <c r="B125" s="210" t="s">
        <v>429</v>
      </c>
      <c r="C125" s="73"/>
      <c r="D125" s="74">
        <f>D126</f>
        <v>3135118.84</v>
      </c>
      <c r="E125" s="60"/>
      <c r="F125" s="60"/>
    </row>
    <row r="126" spans="1:6" ht="44.25" customHeight="1" x14ac:dyDescent="0.3">
      <c r="A126" s="235" t="s">
        <v>424</v>
      </c>
      <c r="B126" s="210" t="s">
        <v>428</v>
      </c>
      <c r="C126" s="73"/>
      <c r="D126" s="74">
        <f>D127</f>
        <v>3135118.84</v>
      </c>
      <c r="E126" s="60"/>
      <c r="F126" s="60"/>
    </row>
    <row r="127" spans="1:6" ht="44.25" customHeight="1" x14ac:dyDescent="0.3">
      <c r="A127" s="235" t="s">
        <v>77</v>
      </c>
      <c r="B127" s="210"/>
      <c r="C127" s="73">
        <v>200</v>
      </c>
      <c r="D127" s="74">
        <v>3135118.84</v>
      </c>
      <c r="E127" s="60"/>
      <c r="F127" s="60"/>
    </row>
    <row r="128" spans="1:6" ht="18" customHeight="1" x14ac:dyDescent="0.3">
      <c r="A128" s="236" t="s">
        <v>92</v>
      </c>
      <c r="B128" s="48" t="s">
        <v>279</v>
      </c>
      <c r="C128" s="68"/>
      <c r="D128" s="59">
        <f>D129+D132+D135+D137+D141+D143+D145+D147+D149+D151+D153+D155+D157+D159</f>
        <v>6044622</v>
      </c>
      <c r="E128" s="60"/>
      <c r="F128" s="60"/>
    </row>
    <row r="129" spans="1:6" ht="58.5" customHeight="1" x14ac:dyDescent="0.3">
      <c r="A129" s="245" t="s">
        <v>291</v>
      </c>
      <c r="B129" s="220" t="s">
        <v>293</v>
      </c>
      <c r="C129" s="224"/>
      <c r="D129" s="80">
        <f>D130+D131</f>
        <v>52456.72</v>
      </c>
      <c r="E129" s="60"/>
      <c r="F129" s="60"/>
    </row>
    <row r="130" spans="1:6" ht="57" customHeight="1" x14ac:dyDescent="0.3">
      <c r="A130" s="235" t="s">
        <v>96</v>
      </c>
      <c r="B130" s="220"/>
      <c r="C130" s="225" t="s">
        <v>292</v>
      </c>
      <c r="D130" s="226">
        <v>40351.32</v>
      </c>
      <c r="E130" s="60"/>
      <c r="F130" s="60"/>
    </row>
    <row r="131" spans="1:6" ht="32.25" customHeight="1" x14ac:dyDescent="0.3">
      <c r="A131" s="235" t="s">
        <v>77</v>
      </c>
      <c r="B131" s="307"/>
      <c r="C131" s="225" t="s">
        <v>193</v>
      </c>
      <c r="D131" s="226">
        <v>12105.4</v>
      </c>
      <c r="E131" s="60"/>
      <c r="F131" s="60"/>
    </row>
    <row r="132" spans="1:6" ht="45" customHeight="1" x14ac:dyDescent="0.3">
      <c r="A132" s="230" t="s">
        <v>349</v>
      </c>
      <c r="B132" s="284" t="s">
        <v>348</v>
      </c>
      <c r="C132" s="225"/>
      <c r="D132" s="226">
        <f>D133+D134</f>
        <v>180550</v>
      </c>
      <c r="E132" s="60"/>
      <c r="F132" s="60"/>
    </row>
    <row r="133" spans="1:6" ht="57" customHeight="1" x14ac:dyDescent="0.3">
      <c r="A133" s="289" t="s">
        <v>350</v>
      </c>
      <c r="B133" s="284"/>
      <c r="C133" s="225" t="s">
        <v>292</v>
      </c>
      <c r="D133" s="226">
        <v>154654.03</v>
      </c>
      <c r="E133" s="60"/>
      <c r="F133" s="60"/>
    </row>
    <row r="134" spans="1:6" ht="20.25" customHeight="1" x14ac:dyDescent="0.3">
      <c r="A134" s="290" t="s">
        <v>77</v>
      </c>
      <c r="B134" s="284"/>
      <c r="C134" s="225" t="s">
        <v>193</v>
      </c>
      <c r="D134" s="226">
        <v>25895.97</v>
      </c>
      <c r="E134" s="60"/>
      <c r="F134" s="60"/>
    </row>
    <row r="135" spans="1:6" ht="24" customHeight="1" x14ac:dyDescent="0.3">
      <c r="A135" s="108" t="s">
        <v>93</v>
      </c>
      <c r="B135" s="8" t="s">
        <v>280</v>
      </c>
      <c r="C135" s="68"/>
      <c r="D135" s="59">
        <f>D136</f>
        <v>990000</v>
      </c>
      <c r="E135" s="60"/>
      <c r="F135" s="60"/>
    </row>
    <row r="136" spans="1:6" ht="53.25" customHeight="1" x14ac:dyDescent="0.3">
      <c r="A136" s="235" t="s">
        <v>96</v>
      </c>
      <c r="B136" s="63"/>
      <c r="C136" s="73">
        <v>100</v>
      </c>
      <c r="D136" s="66">
        <v>990000</v>
      </c>
      <c r="E136" s="60"/>
      <c r="F136" s="60"/>
    </row>
    <row r="137" spans="1:6" ht="23.25" customHeight="1" x14ac:dyDescent="0.3">
      <c r="A137" s="108" t="s">
        <v>94</v>
      </c>
      <c r="B137" s="8" t="s">
        <v>281</v>
      </c>
      <c r="C137" s="68"/>
      <c r="D137" s="59">
        <f>D138+D139+D140</f>
        <v>4337237.9000000004</v>
      </c>
      <c r="E137" s="60"/>
      <c r="F137" s="60"/>
    </row>
    <row r="138" spans="1:6" ht="50.25" customHeight="1" x14ac:dyDescent="0.3">
      <c r="A138" s="235" t="s">
        <v>96</v>
      </c>
      <c r="B138" s="63"/>
      <c r="C138" s="73">
        <v>100</v>
      </c>
      <c r="D138" s="70">
        <v>3182750</v>
      </c>
      <c r="E138" s="60"/>
      <c r="F138" s="60"/>
    </row>
    <row r="139" spans="1:6" ht="28.5" customHeight="1" x14ac:dyDescent="0.3">
      <c r="A139" s="235" t="s">
        <v>77</v>
      </c>
      <c r="B139" s="46"/>
      <c r="C139" s="73">
        <v>200</v>
      </c>
      <c r="D139" s="70">
        <v>945000</v>
      </c>
      <c r="E139" s="60"/>
      <c r="F139" s="60"/>
    </row>
    <row r="140" spans="1:6" ht="21.75" customHeight="1" x14ac:dyDescent="0.3">
      <c r="A140" s="235" t="s">
        <v>78</v>
      </c>
      <c r="B140" s="63"/>
      <c r="C140" s="73">
        <v>800</v>
      </c>
      <c r="D140" s="70">
        <v>209487.9</v>
      </c>
      <c r="E140" s="60"/>
      <c r="F140" s="60"/>
    </row>
    <row r="141" spans="1:6" ht="21.75" customHeight="1" x14ac:dyDescent="0.3">
      <c r="A141" s="230" t="s">
        <v>387</v>
      </c>
      <c r="B141" s="210" t="s">
        <v>386</v>
      </c>
      <c r="C141" s="73"/>
      <c r="D141" s="70">
        <f>D142</f>
        <v>30000</v>
      </c>
      <c r="E141" s="60"/>
      <c r="F141" s="60"/>
    </row>
    <row r="142" spans="1:6" ht="21.75" customHeight="1" x14ac:dyDescent="0.3">
      <c r="A142" s="235" t="s">
        <v>77</v>
      </c>
      <c r="B142" s="63"/>
      <c r="C142" s="73">
        <v>200</v>
      </c>
      <c r="D142" s="70">
        <v>30000</v>
      </c>
      <c r="E142" s="60"/>
      <c r="F142" s="60"/>
    </row>
    <row r="143" spans="1:6" ht="62.25" customHeight="1" x14ac:dyDescent="0.3">
      <c r="A143" s="230" t="s">
        <v>95</v>
      </c>
      <c r="B143" s="8" t="s">
        <v>282</v>
      </c>
      <c r="C143" s="58"/>
      <c r="D143" s="59">
        <f>D144</f>
        <v>67210.17</v>
      </c>
      <c r="E143" s="62"/>
      <c r="F143" s="62"/>
    </row>
    <row r="144" spans="1:6" ht="24.75" customHeight="1" x14ac:dyDescent="0.3">
      <c r="A144" s="231" t="s">
        <v>76</v>
      </c>
      <c r="B144" s="63"/>
      <c r="C144" s="64">
        <v>500</v>
      </c>
      <c r="D144" s="59">
        <v>67210.17</v>
      </c>
      <c r="E144" s="62"/>
      <c r="F144" s="62"/>
    </row>
    <row r="145" spans="1:6" ht="26.25" customHeight="1" x14ac:dyDescent="0.3">
      <c r="A145" s="230" t="s">
        <v>108</v>
      </c>
      <c r="B145" s="8" t="s">
        <v>283</v>
      </c>
      <c r="C145" s="64"/>
      <c r="D145" s="70">
        <f>D146</f>
        <v>100000</v>
      </c>
      <c r="E145" s="60"/>
      <c r="F145" s="60"/>
    </row>
    <row r="146" spans="1:6" ht="22.5" customHeight="1" x14ac:dyDescent="0.3">
      <c r="A146" s="231" t="s">
        <v>78</v>
      </c>
      <c r="B146" s="63"/>
      <c r="C146" s="64">
        <v>800</v>
      </c>
      <c r="D146" s="74">
        <v>100000</v>
      </c>
      <c r="E146" s="60"/>
      <c r="F146" s="60"/>
    </row>
    <row r="147" spans="1:6" ht="52.5" customHeight="1" x14ac:dyDescent="0.3">
      <c r="A147" s="230" t="s">
        <v>97</v>
      </c>
      <c r="B147" s="8" t="s">
        <v>284</v>
      </c>
      <c r="C147" s="65"/>
      <c r="D147" s="59">
        <f>D148</f>
        <v>65726.8</v>
      </c>
      <c r="E147" s="60"/>
      <c r="F147" s="60"/>
    </row>
    <row r="148" spans="1:6" ht="22.5" customHeight="1" x14ac:dyDescent="0.3">
      <c r="A148" s="231" t="s">
        <v>76</v>
      </c>
      <c r="B148" s="63"/>
      <c r="C148" s="64">
        <v>500</v>
      </c>
      <c r="D148" s="66">
        <v>65726.8</v>
      </c>
      <c r="E148" s="60"/>
      <c r="F148" s="60"/>
    </row>
    <row r="149" spans="1:6" s="55" customFormat="1" ht="49.5" x14ac:dyDescent="0.3">
      <c r="A149" s="230" t="s">
        <v>98</v>
      </c>
      <c r="B149" s="8" t="s">
        <v>285</v>
      </c>
      <c r="C149" s="58"/>
      <c r="D149" s="59">
        <f>D150</f>
        <v>47937.31</v>
      </c>
      <c r="E149" s="60"/>
      <c r="F149" s="60"/>
    </row>
    <row r="150" spans="1:6" s="55" customFormat="1" ht="15" customHeight="1" x14ac:dyDescent="0.3">
      <c r="A150" s="231" t="s">
        <v>76</v>
      </c>
      <c r="B150" s="63"/>
      <c r="C150" s="64">
        <v>500</v>
      </c>
      <c r="D150" s="66">
        <v>47937.31</v>
      </c>
      <c r="E150" s="67"/>
      <c r="F150" s="67"/>
    </row>
    <row r="151" spans="1:6" s="55" customFormat="1" ht="48.75" customHeight="1" x14ac:dyDescent="0.3">
      <c r="A151" s="230" t="s">
        <v>99</v>
      </c>
      <c r="B151" s="8" t="s">
        <v>286</v>
      </c>
      <c r="C151" s="58"/>
      <c r="D151" s="66">
        <f>D152</f>
        <v>94246.67</v>
      </c>
      <c r="E151" s="67"/>
      <c r="F151" s="67"/>
    </row>
    <row r="152" spans="1:6" s="55" customFormat="1" ht="28.5" customHeight="1" x14ac:dyDescent="0.3">
      <c r="A152" s="231" t="s">
        <v>76</v>
      </c>
      <c r="B152" s="63"/>
      <c r="C152" s="64">
        <v>500</v>
      </c>
      <c r="D152" s="66">
        <v>94246.67</v>
      </c>
      <c r="E152" s="62"/>
      <c r="F152" s="62"/>
    </row>
    <row r="153" spans="1:6" s="55" customFormat="1" ht="67.5" customHeight="1" x14ac:dyDescent="0.3">
      <c r="A153" s="230" t="s">
        <v>101</v>
      </c>
      <c r="B153" s="8" t="s">
        <v>288</v>
      </c>
      <c r="C153" s="58"/>
      <c r="D153" s="59">
        <f>D154</f>
        <v>13474.19</v>
      </c>
      <c r="E153" s="67"/>
      <c r="F153" s="67"/>
    </row>
    <row r="154" spans="1:6" s="55" customFormat="1" ht="33" customHeight="1" x14ac:dyDescent="0.3">
      <c r="A154" s="231" t="s">
        <v>76</v>
      </c>
      <c r="B154" s="63"/>
      <c r="C154" s="64">
        <v>500</v>
      </c>
      <c r="D154" s="66">
        <v>13474.19</v>
      </c>
      <c r="E154" s="67"/>
      <c r="F154" s="67"/>
    </row>
    <row r="155" spans="1:6" s="55" customFormat="1" ht="49.5" customHeight="1" x14ac:dyDescent="0.3">
      <c r="A155" s="245" t="s">
        <v>100</v>
      </c>
      <c r="B155" s="78" t="s">
        <v>287</v>
      </c>
      <c r="C155" s="79"/>
      <c r="D155" s="80">
        <f>D156</f>
        <v>9782.24</v>
      </c>
      <c r="E155" s="67"/>
      <c r="F155" s="67"/>
    </row>
    <row r="156" spans="1:6" s="55" customFormat="1" ht="30" customHeight="1" x14ac:dyDescent="0.3">
      <c r="A156" s="231" t="s">
        <v>76</v>
      </c>
      <c r="B156" s="63"/>
      <c r="C156" s="192">
        <v>500</v>
      </c>
      <c r="D156" s="66">
        <v>9782.24</v>
      </c>
      <c r="E156" s="67"/>
      <c r="F156" s="67"/>
    </row>
    <row r="157" spans="1:6" s="55" customFormat="1" ht="49.5" customHeight="1" x14ac:dyDescent="0.3">
      <c r="A157" s="245" t="s">
        <v>289</v>
      </c>
      <c r="B157" s="220" t="s">
        <v>290</v>
      </c>
      <c r="C157" s="224"/>
      <c r="D157" s="80">
        <f>D158</f>
        <v>41000</v>
      </c>
      <c r="E157" s="67"/>
      <c r="F157" s="67"/>
    </row>
    <row r="158" spans="1:6" s="55" customFormat="1" ht="27" customHeight="1" x14ac:dyDescent="0.3">
      <c r="A158" s="247" t="s">
        <v>234</v>
      </c>
      <c r="B158" s="220"/>
      <c r="C158" s="225" t="s">
        <v>235</v>
      </c>
      <c r="D158" s="80">
        <v>41000</v>
      </c>
      <c r="E158" s="62"/>
      <c r="F158" s="62"/>
    </row>
    <row r="159" spans="1:6" s="55" customFormat="1" ht="39" customHeight="1" x14ac:dyDescent="0.3">
      <c r="A159" s="310" t="s">
        <v>389</v>
      </c>
      <c r="B159" s="309" t="s">
        <v>388</v>
      </c>
      <c r="C159" s="311"/>
      <c r="D159" s="80">
        <f>D160</f>
        <v>15000</v>
      </c>
      <c r="E159" s="62"/>
      <c r="F159" s="62"/>
    </row>
    <row r="160" spans="1:6" s="55" customFormat="1" ht="29.25" customHeight="1" x14ac:dyDescent="0.3">
      <c r="A160" s="235" t="s">
        <v>77</v>
      </c>
      <c r="B160" s="309"/>
      <c r="C160" s="311" t="s">
        <v>193</v>
      </c>
      <c r="D160" s="80">
        <v>15000</v>
      </c>
      <c r="E160" s="62"/>
      <c r="F160" s="62"/>
    </row>
    <row r="161" spans="1:6" s="55" customFormat="1" ht="25.5" customHeight="1" x14ac:dyDescent="0.3">
      <c r="A161" s="50" t="s">
        <v>102</v>
      </c>
      <c r="B161" s="81"/>
      <c r="C161" s="82"/>
      <c r="D161" s="83">
        <f>D12+D25+D32+D39+D47+D70+D84+D92+D128+D115+D120</f>
        <v>47003147.729999997</v>
      </c>
      <c r="E161" s="88"/>
      <c r="F161" s="88"/>
    </row>
    <row r="162" spans="1:6" s="55" customFormat="1" ht="25.5" customHeight="1" x14ac:dyDescent="0.3">
      <c r="A162" s="84"/>
      <c r="B162" s="85"/>
      <c r="C162" s="85"/>
      <c r="D162" s="185"/>
      <c r="E162" s="88"/>
      <c r="F162" s="88"/>
    </row>
    <row r="163" spans="1:6" s="55" customFormat="1" ht="25.5" customHeight="1" x14ac:dyDescent="0.3">
      <c r="A163" s="84"/>
      <c r="B163" s="85"/>
      <c r="C163" s="85"/>
      <c r="D163" s="185"/>
      <c r="E163" s="88"/>
      <c r="F163" s="88"/>
    </row>
    <row r="164" spans="1:6" s="55" customFormat="1" ht="25.5" customHeight="1" x14ac:dyDescent="0.3">
      <c r="A164" s="86"/>
      <c r="B164" s="84"/>
      <c r="C164" s="85"/>
      <c r="D164" s="186"/>
      <c r="E164" s="88"/>
      <c r="F164" s="88"/>
    </row>
    <row r="165" spans="1:6" s="55" customFormat="1" ht="28.5" customHeight="1" x14ac:dyDescent="0.3">
      <c r="A165" s="86"/>
      <c r="B165" s="84"/>
      <c r="C165" s="87"/>
      <c r="D165" s="185"/>
      <c r="E165" s="88"/>
      <c r="F165" s="88"/>
    </row>
    <row r="166" spans="1:6" s="55" customFormat="1" ht="18.75" customHeight="1" x14ac:dyDescent="0.3">
      <c r="A166" s="84"/>
      <c r="B166" s="84"/>
      <c r="C166" s="87"/>
      <c r="D166" s="185"/>
      <c r="E166" s="88"/>
      <c r="F166" s="88"/>
    </row>
    <row r="167" spans="1:6" s="55" customFormat="1" ht="18.75" customHeight="1" x14ac:dyDescent="0.3">
      <c r="A167" s="86"/>
      <c r="B167" s="84"/>
      <c r="C167" s="87"/>
      <c r="D167" s="185"/>
      <c r="E167" s="88"/>
      <c r="F167" s="88"/>
    </row>
    <row r="168" spans="1:6" s="55" customFormat="1" ht="68.25" customHeight="1" x14ac:dyDescent="0.3">
      <c r="A168" s="84"/>
      <c r="B168" s="84"/>
      <c r="C168" s="87"/>
      <c r="D168" s="185"/>
      <c r="E168" s="88"/>
      <c r="F168" s="88"/>
    </row>
    <row r="169" spans="1:6" s="55" customFormat="1" ht="16.5" customHeight="1" x14ac:dyDescent="0.3">
      <c r="A169" s="86"/>
      <c r="B169" s="84"/>
      <c r="C169" s="87"/>
      <c r="D169" s="185"/>
      <c r="E169" s="67"/>
      <c r="F169" s="67"/>
    </row>
    <row r="170" spans="1:6" s="55" customFormat="1" ht="22.5" customHeight="1" x14ac:dyDescent="0.3">
      <c r="A170" s="84"/>
      <c r="B170" s="84"/>
      <c r="C170" s="87"/>
      <c r="D170" s="185"/>
      <c r="E170" s="67"/>
      <c r="F170" s="67"/>
    </row>
    <row r="171" spans="1:6" s="55" customFormat="1" ht="16.5" customHeight="1" x14ac:dyDescent="0.3">
      <c r="A171" s="86"/>
      <c r="B171" s="84"/>
      <c r="C171" s="87"/>
      <c r="D171" s="185"/>
      <c r="E171" s="67"/>
      <c r="F171" s="67"/>
    </row>
    <row r="172" spans="1:6" s="55" customFormat="1" ht="16.5" customHeight="1" x14ac:dyDescent="0.3">
      <c r="A172" s="84"/>
      <c r="B172" s="84"/>
      <c r="C172" s="85"/>
      <c r="D172" s="185"/>
      <c r="E172" s="67"/>
      <c r="F172" s="67"/>
    </row>
    <row r="173" spans="1:6" s="55" customFormat="1" ht="66" customHeight="1" x14ac:dyDescent="0.3">
      <c r="A173" s="86"/>
      <c r="B173" s="84"/>
      <c r="C173" s="87"/>
      <c r="D173" s="186"/>
      <c r="E173" s="67"/>
      <c r="F173" s="67"/>
    </row>
    <row r="174" spans="1:6" s="55" customFormat="1" ht="20.25" customHeight="1" x14ac:dyDescent="0.3">
      <c r="A174" s="86"/>
      <c r="B174" s="84"/>
      <c r="C174" s="87"/>
      <c r="D174" s="186"/>
      <c r="E174" s="67"/>
      <c r="F174" s="67"/>
    </row>
    <row r="175" spans="1:6" s="55" customFormat="1" x14ac:dyDescent="0.3">
      <c r="A175" s="84"/>
      <c r="B175" s="84"/>
      <c r="C175" s="87"/>
      <c r="D175" s="186"/>
      <c r="E175" s="67"/>
      <c r="F175" s="67"/>
    </row>
    <row r="176" spans="1:6" s="55" customFormat="1" x14ac:dyDescent="0.3">
      <c r="A176" s="89"/>
      <c r="B176" s="84"/>
      <c r="C176" s="87"/>
      <c r="D176" s="185"/>
      <c r="E176" s="67"/>
      <c r="F176" s="67"/>
    </row>
    <row r="177" spans="1:6" s="55" customFormat="1" x14ac:dyDescent="0.3">
      <c r="A177" s="89"/>
      <c r="B177" s="84"/>
      <c r="C177" s="90"/>
      <c r="D177" s="185"/>
      <c r="E177" s="67"/>
      <c r="F177" s="67"/>
    </row>
    <row r="178" spans="1:6" s="55" customFormat="1" x14ac:dyDescent="0.3">
      <c r="A178" s="86"/>
      <c r="B178" s="90"/>
      <c r="C178" s="90"/>
      <c r="D178" s="186"/>
      <c r="E178" s="67"/>
      <c r="F178" s="67"/>
    </row>
    <row r="179" spans="1:6" s="55" customFormat="1" x14ac:dyDescent="0.3">
      <c r="A179" s="91"/>
      <c r="B179" s="85"/>
      <c r="C179" s="92"/>
      <c r="D179" s="186"/>
      <c r="E179" s="67"/>
      <c r="F179" s="67"/>
    </row>
    <row r="180" spans="1:6" s="55" customFormat="1" x14ac:dyDescent="0.3">
      <c r="A180" s="91"/>
      <c r="B180" s="85"/>
      <c r="C180" s="85"/>
      <c r="D180" s="185"/>
      <c r="E180" s="67"/>
      <c r="F180" s="67"/>
    </row>
    <row r="181" spans="1:6" s="55" customFormat="1" x14ac:dyDescent="0.3">
      <c r="A181" s="94"/>
      <c r="B181" s="85"/>
      <c r="C181" s="85"/>
      <c r="D181" s="185"/>
      <c r="E181" s="67"/>
      <c r="F181" s="67"/>
    </row>
    <row r="182" spans="1:6" s="55" customFormat="1" ht="27.75" customHeight="1" x14ac:dyDescent="0.3">
      <c r="A182" s="94"/>
      <c r="B182" s="85"/>
      <c r="C182" s="90"/>
      <c r="D182" s="185"/>
      <c r="E182" s="67"/>
      <c r="F182" s="67"/>
    </row>
    <row r="183" spans="1:6" s="55" customFormat="1" x14ac:dyDescent="0.3">
      <c r="A183" s="86"/>
      <c r="B183" s="90"/>
      <c r="C183" s="90"/>
      <c r="D183" s="186"/>
      <c r="E183" s="67"/>
      <c r="F183" s="67"/>
    </row>
    <row r="184" spans="1:6" s="55" customFormat="1" x14ac:dyDescent="0.3">
      <c r="A184" s="91"/>
      <c r="B184" s="85"/>
      <c r="C184" s="92"/>
      <c r="D184" s="186"/>
      <c r="E184" s="67"/>
      <c r="F184" s="67"/>
    </row>
    <row r="185" spans="1:6" s="55" customFormat="1" x14ac:dyDescent="0.3">
      <c r="A185" s="91"/>
      <c r="B185" s="85"/>
      <c r="C185" s="85"/>
      <c r="D185" s="185"/>
      <c r="E185" s="67"/>
      <c r="F185" s="67"/>
    </row>
    <row r="186" spans="1:6" s="55" customFormat="1" ht="56.25" customHeight="1" x14ac:dyDescent="0.3">
      <c r="A186" s="89"/>
      <c r="B186" s="85"/>
      <c r="C186" s="85"/>
      <c r="D186" s="185"/>
      <c r="E186" s="67"/>
      <c r="F186" s="67"/>
    </row>
    <row r="187" spans="1:6" s="55" customFormat="1" ht="20.25" customHeight="1" x14ac:dyDescent="0.3">
      <c r="A187" s="89"/>
      <c r="B187" s="85"/>
      <c r="C187" s="90"/>
      <c r="D187" s="185"/>
      <c r="E187" s="67"/>
      <c r="F187" s="67"/>
    </row>
    <row r="188" spans="1:6" s="55" customFormat="1" x14ac:dyDescent="0.3">
      <c r="A188" s="86"/>
      <c r="B188" s="85"/>
      <c r="C188" s="90"/>
      <c r="D188" s="186"/>
      <c r="E188" s="67"/>
      <c r="F188" s="67"/>
    </row>
    <row r="189" spans="1:6" s="55" customFormat="1" x14ac:dyDescent="0.3">
      <c r="A189" s="86"/>
      <c r="B189" s="85"/>
      <c r="C189" s="90"/>
      <c r="D189" s="185"/>
      <c r="E189" s="67"/>
      <c r="F189" s="67"/>
    </row>
    <row r="190" spans="1:6" s="55" customFormat="1" ht="66" customHeight="1" x14ac:dyDescent="0.3">
      <c r="A190" s="84"/>
      <c r="B190" s="85"/>
      <c r="C190" s="90"/>
      <c r="D190" s="185"/>
      <c r="E190" s="67"/>
      <c r="F190" s="67"/>
    </row>
    <row r="191" spans="1:6" s="55" customFormat="1" x14ac:dyDescent="0.3">
      <c r="A191" s="86"/>
      <c r="B191" s="85"/>
      <c r="C191" s="90"/>
      <c r="D191" s="185"/>
      <c r="E191" s="67"/>
      <c r="F191" s="67"/>
    </row>
    <row r="192" spans="1:6" s="55" customFormat="1" ht="20.25" customHeight="1" x14ac:dyDescent="0.3">
      <c r="A192" s="84"/>
      <c r="B192" s="85"/>
      <c r="C192" s="90"/>
      <c r="D192" s="185"/>
      <c r="E192" s="67"/>
      <c r="F192" s="67"/>
    </row>
    <row r="193" spans="1:6" s="55" customFormat="1" ht="20.25" customHeight="1" x14ac:dyDescent="0.3">
      <c r="A193" s="86"/>
      <c r="B193" s="85"/>
      <c r="C193" s="90"/>
      <c r="D193" s="185"/>
      <c r="E193" s="67"/>
      <c r="F193" s="67"/>
    </row>
    <row r="194" spans="1:6" s="55" customFormat="1" ht="16.5" customHeight="1" x14ac:dyDescent="0.3">
      <c r="A194" s="84"/>
      <c r="B194" s="85"/>
      <c r="C194" s="90"/>
      <c r="D194" s="185"/>
      <c r="E194" s="67"/>
      <c r="F194" s="67"/>
    </row>
    <row r="195" spans="1:6" s="55" customFormat="1" ht="67.5" customHeight="1" x14ac:dyDescent="0.3">
      <c r="A195" s="84"/>
      <c r="B195" s="85"/>
      <c r="C195" s="90"/>
      <c r="D195" s="185"/>
      <c r="E195" s="67"/>
      <c r="F195" s="67"/>
    </row>
    <row r="196" spans="1:6" s="55" customFormat="1" ht="20.25" customHeight="1" x14ac:dyDescent="0.3">
      <c r="A196" s="86"/>
      <c r="B196" s="85"/>
      <c r="C196" s="90"/>
      <c r="D196" s="185"/>
      <c r="E196" s="67"/>
      <c r="F196" s="67"/>
    </row>
    <row r="197" spans="1:6" s="55" customFormat="1" ht="28.5" customHeight="1" x14ac:dyDescent="0.3">
      <c r="A197" s="86"/>
      <c r="B197" s="85"/>
      <c r="C197" s="90"/>
      <c r="D197" s="186"/>
      <c r="E197" s="67"/>
      <c r="F197" s="67"/>
    </row>
    <row r="198" spans="1:6" s="55" customFormat="1" ht="26.25" customHeight="1" x14ac:dyDescent="0.3">
      <c r="A198" s="91"/>
      <c r="B198" s="85"/>
      <c r="C198" s="85"/>
      <c r="D198" s="185"/>
      <c r="E198" s="67"/>
      <c r="F198" s="67"/>
    </row>
    <row r="199" spans="1:6" s="55" customFormat="1" ht="16.5" customHeight="1" x14ac:dyDescent="0.3">
      <c r="A199" s="91"/>
      <c r="B199" s="85"/>
      <c r="C199" s="85"/>
      <c r="D199" s="185"/>
      <c r="E199" s="67"/>
      <c r="F199" s="67"/>
    </row>
    <row r="200" spans="1:6" s="55" customFormat="1" ht="16.5" customHeight="1" x14ac:dyDescent="0.3">
      <c r="A200" s="84"/>
      <c r="B200" s="85"/>
      <c r="C200" s="85"/>
      <c r="D200" s="185"/>
      <c r="E200" s="67"/>
      <c r="F200" s="67"/>
    </row>
    <row r="201" spans="1:6" s="55" customFormat="1" ht="21.75" customHeight="1" x14ac:dyDescent="0.3">
      <c r="A201" s="84"/>
      <c r="B201" s="85"/>
      <c r="C201" s="90"/>
      <c r="D201" s="185"/>
      <c r="E201" s="96"/>
      <c r="F201" s="96"/>
    </row>
    <row r="202" spans="1:6" s="55" customFormat="1" ht="20.25" customHeight="1" x14ac:dyDescent="0.3">
      <c r="A202" s="91"/>
      <c r="B202" s="85"/>
      <c r="C202" s="90"/>
      <c r="D202" s="185"/>
    </row>
    <row r="203" spans="1:6" s="55" customFormat="1" x14ac:dyDescent="0.3">
      <c r="A203" s="94"/>
      <c r="B203" s="85"/>
      <c r="C203" s="85"/>
      <c r="D203" s="187"/>
    </row>
    <row r="204" spans="1:6" s="52" customFormat="1" x14ac:dyDescent="0.3">
      <c r="A204" s="94"/>
      <c r="B204" s="85"/>
      <c r="C204" s="90"/>
      <c r="D204" s="187"/>
    </row>
    <row r="205" spans="1:6" s="52" customFormat="1" x14ac:dyDescent="0.3">
      <c r="A205" s="86"/>
      <c r="B205" s="90"/>
      <c r="C205" s="90"/>
      <c r="D205" s="186"/>
      <c r="E205" s="98"/>
    </row>
    <row r="206" spans="1:6" s="52" customFormat="1" x14ac:dyDescent="0.3">
      <c r="A206" s="91"/>
      <c r="B206" s="85"/>
      <c r="C206" s="92"/>
      <c r="D206" s="186"/>
    </row>
    <row r="207" spans="1:6" s="52" customFormat="1" x14ac:dyDescent="0.3">
      <c r="A207" s="91"/>
      <c r="B207" s="85"/>
      <c r="C207" s="85"/>
      <c r="D207" s="185"/>
    </row>
    <row r="208" spans="1:6" s="52" customFormat="1" x14ac:dyDescent="0.3">
      <c r="A208" s="89"/>
      <c r="B208" s="84"/>
      <c r="C208" s="85"/>
      <c r="D208" s="187"/>
    </row>
    <row r="209" spans="1:4" s="52" customFormat="1" x14ac:dyDescent="0.3">
      <c r="A209" s="89"/>
      <c r="B209" s="84"/>
      <c r="C209" s="90"/>
      <c r="D209" s="187"/>
    </row>
    <row r="210" spans="1:4" s="52" customFormat="1" x14ac:dyDescent="0.3">
      <c r="A210" s="84"/>
      <c r="B210" s="84"/>
      <c r="C210" s="90"/>
      <c r="D210" s="185"/>
    </row>
    <row r="211" spans="1:4" s="52" customFormat="1" x14ac:dyDescent="0.3">
      <c r="A211" s="84"/>
      <c r="B211" s="84"/>
      <c r="C211" s="90"/>
      <c r="D211" s="185"/>
    </row>
    <row r="212" spans="1:4" s="52" customFormat="1" x14ac:dyDescent="0.3">
      <c r="A212" s="95"/>
      <c r="B212" s="95"/>
      <c r="C212" s="85"/>
      <c r="D212" s="188"/>
    </row>
    <row r="213" spans="1:4" s="52" customFormat="1" x14ac:dyDescent="0.3">
      <c r="A213" s="51"/>
      <c r="B213" s="55"/>
      <c r="C213" s="97"/>
      <c r="D213" s="189"/>
    </row>
    <row r="214" spans="1:4" s="52" customFormat="1" x14ac:dyDescent="0.3">
      <c r="A214" s="55"/>
      <c r="B214" s="55"/>
      <c r="C214" s="55"/>
      <c r="D214" s="189"/>
    </row>
    <row r="215" spans="1:4" s="52" customFormat="1" x14ac:dyDescent="0.3">
      <c r="C215" s="55"/>
      <c r="D215" s="190"/>
    </row>
    <row r="216" spans="1:4" s="52" customFormat="1" x14ac:dyDescent="0.3">
      <c r="D216" s="190"/>
    </row>
    <row r="217" spans="1:4" s="52" customFormat="1" x14ac:dyDescent="0.3">
      <c r="D217" s="190"/>
    </row>
    <row r="218" spans="1:4" s="52" customFormat="1" x14ac:dyDescent="0.3">
      <c r="D218" s="190"/>
    </row>
    <row r="219" spans="1:4" s="52" customFormat="1" x14ac:dyDescent="0.3">
      <c r="D219" s="190"/>
    </row>
    <row r="220" spans="1:4" s="52" customFormat="1" x14ac:dyDescent="0.3">
      <c r="D220" s="190"/>
    </row>
    <row r="221" spans="1:4" s="52" customFormat="1" x14ac:dyDescent="0.3">
      <c r="D221" s="190"/>
    </row>
    <row r="222" spans="1:4" s="52" customFormat="1" x14ac:dyDescent="0.3">
      <c r="D222" s="190"/>
    </row>
    <row r="223" spans="1:4" s="52" customFormat="1" x14ac:dyDescent="0.3">
      <c r="D223" s="190"/>
    </row>
    <row r="224" spans="1:4" s="52" customFormat="1" x14ac:dyDescent="0.3">
      <c r="D224" s="190"/>
    </row>
    <row r="225" spans="4:4" s="52" customFormat="1" x14ac:dyDescent="0.3">
      <c r="D225" s="190"/>
    </row>
    <row r="226" spans="4:4" s="52" customFormat="1" x14ac:dyDescent="0.3">
      <c r="D226" s="190"/>
    </row>
    <row r="227" spans="4:4" s="52" customFormat="1" x14ac:dyDescent="0.3">
      <c r="D227" s="190"/>
    </row>
    <row r="228" spans="4:4" s="52" customFormat="1" x14ac:dyDescent="0.3">
      <c r="D228" s="190"/>
    </row>
    <row r="229" spans="4:4" s="52" customFormat="1" x14ac:dyDescent="0.3">
      <c r="D229" s="190"/>
    </row>
    <row r="230" spans="4:4" s="52" customFormat="1" x14ac:dyDescent="0.3">
      <c r="D230" s="190"/>
    </row>
    <row r="231" spans="4:4" s="52" customFormat="1" x14ac:dyDescent="0.3">
      <c r="D231" s="190"/>
    </row>
    <row r="232" spans="4:4" s="52" customFormat="1" x14ac:dyDescent="0.3">
      <c r="D232" s="190"/>
    </row>
    <row r="233" spans="4:4" s="52" customFormat="1" x14ac:dyDescent="0.3">
      <c r="D233" s="190"/>
    </row>
    <row r="234" spans="4:4" s="52" customFormat="1" x14ac:dyDescent="0.3">
      <c r="D234" s="190"/>
    </row>
    <row r="235" spans="4:4" s="52" customFormat="1" x14ac:dyDescent="0.3">
      <c r="D235" s="190"/>
    </row>
    <row r="236" spans="4:4" s="52" customFormat="1" x14ac:dyDescent="0.3">
      <c r="D236" s="190"/>
    </row>
    <row r="237" spans="4:4" s="52" customFormat="1" x14ac:dyDescent="0.3">
      <c r="D237" s="190"/>
    </row>
    <row r="238" spans="4:4" s="52" customFormat="1" x14ac:dyDescent="0.3">
      <c r="D238" s="190"/>
    </row>
    <row r="239" spans="4:4" s="52" customFormat="1" x14ac:dyDescent="0.3">
      <c r="D239" s="190"/>
    </row>
    <row r="240" spans="4:4" s="52" customFormat="1" x14ac:dyDescent="0.3">
      <c r="D240" s="190"/>
    </row>
    <row r="241" spans="4:4" s="52" customFormat="1" x14ac:dyDescent="0.3">
      <c r="D241" s="190"/>
    </row>
    <row r="242" spans="4:4" s="52" customFormat="1" x14ac:dyDescent="0.3">
      <c r="D242" s="190"/>
    </row>
    <row r="243" spans="4:4" s="52" customFormat="1" x14ac:dyDescent="0.3">
      <c r="D243" s="190"/>
    </row>
    <row r="244" spans="4:4" s="52" customFormat="1" x14ac:dyDescent="0.3">
      <c r="D244" s="190"/>
    </row>
    <row r="245" spans="4:4" s="52" customFormat="1" x14ac:dyDescent="0.3">
      <c r="D245" s="190"/>
    </row>
    <row r="246" spans="4:4" s="52" customFormat="1" x14ac:dyDescent="0.3">
      <c r="D246" s="190"/>
    </row>
    <row r="247" spans="4:4" s="52" customFormat="1" x14ac:dyDescent="0.3">
      <c r="D247" s="190"/>
    </row>
    <row r="248" spans="4:4" s="52" customFormat="1" x14ac:dyDescent="0.3">
      <c r="D248" s="190"/>
    </row>
    <row r="249" spans="4:4" s="52" customFormat="1" x14ac:dyDescent="0.3">
      <c r="D249" s="190"/>
    </row>
    <row r="250" spans="4:4" s="52" customFormat="1" x14ac:dyDescent="0.3">
      <c r="D250" s="190"/>
    </row>
    <row r="251" spans="4:4" s="52" customFormat="1" x14ac:dyDescent="0.3">
      <c r="D251" s="190"/>
    </row>
    <row r="252" spans="4:4" s="52" customFormat="1" x14ac:dyDescent="0.3">
      <c r="D252" s="190"/>
    </row>
    <row r="253" spans="4:4" s="52" customFormat="1" x14ac:dyDescent="0.3">
      <c r="D253" s="190"/>
    </row>
    <row r="254" spans="4:4" s="52" customFormat="1" x14ac:dyDescent="0.3">
      <c r="D254" s="190"/>
    </row>
    <row r="255" spans="4:4" s="52" customFormat="1" x14ac:dyDescent="0.3">
      <c r="D255" s="190"/>
    </row>
    <row r="256" spans="4:4" s="52" customFormat="1" x14ac:dyDescent="0.3">
      <c r="D256" s="190"/>
    </row>
    <row r="257" spans="4:4" s="52" customFormat="1" x14ac:dyDescent="0.3">
      <c r="D257" s="190"/>
    </row>
    <row r="258" spans="4:4" s="52" customFormat="1" x14ac:dyDescent="0.3">
      <c r="D258" s="190"/>
    </row>
    <row r="259" spans="4:4" s="52" customFormat="1" x14ac:dyDescent="0.3">
      <c r="D259" s="190"/>
    </row>
    <row r="260" spans="4:4" s="52" customFormat="1" x14ac:dyDescent="0.3">
      <c r="D260" s="190"/>
    </row>
    <row r="261" spans="4:4" s="52" customFormat="1" x14ac:dyDescent="0.3">
      <c r="D261" s="190"/>
    </row>
    <row r="262" spans="4:4" s="52" customFormat="1" x14ac:dyDescent="0.3">
      <c r="D262" s="190"/>
    </row>
    <row r="263" spans="4:4" s="52" customFormat="1" x14ac:dyDescent="0.3">
      <c r="D263" s="190"/>
    </row>
    <row r="264" spans="4:4" s="52" customFormat="1" x14ac:dyDescent="0.3">
      <c r="D264" s="190"/>
    </row>
    <row r="265" spans="4:4" s="52" customFormat="1" x14ac:dyDescent="0.3">
      <c r="D265" s="190"/>
    </row>
    <row r="266" spans="4:4" s="52" customFormat="1" x14ac:dyDescent="0.3">
      <c r="D266" s="190"/>
    </row>
    <row r="267" spans="4:4" s="52" customFormat="1" x14ac:dyDescent="0.3">
      <c r="D267" s="190"/>
    </row>
    <row r="268" spans="4:4" s="52" customFormat="1" x14ac:dyDescent="0.3">
      <c r="D268" s="190"/>
    </row>
    <row r="269" spans="4:4" s="52" customFormat="1" x14ac:dyDescent="0.3">
      <c r="D269" s="190"/>
    </row>
    <row r="270" spans="4:4" s="52" customFormat="1" x14ac:dyDescent="0.3">
      <c r="D270" s="190"/>
    </row>
    <row r="271" spans="4:4" s="52" customFormat="1" x14ac:dyDescent="0.3">
      <c r="D271" s="190"/>
    </row>
    <row r="272" spans="4:4" s="52" customFormat="1" x14ac:dyDescent="0.3">
      <c r="D272" s="190"/>
    </row>
    <row r="273" spans="4:4" s="52" customFormat="1" x14ac:dyDescent="0.3">
      <c r="D273" s="190"/>
    </row>
    <row r="274" spans="4:4" s="52" customFormat="1" x14ac:dyDescent="0.3">
      <c r="D274" s="190"/>
    </row>
    <row r="275" spans="4:4" s="52" customFormat="1" x14ac:dyDescent="0.3">
      <c r="D275" s="190"/>
    </row>
    <row r="276" spans="4:4" s="52" customFormat="1" x14ac:dyDescent="0.3">
      <c r="D276" s="190"/>
    </row>
    <row r="277" spans="4:4" s="52" customFormat="1" x14ac:dyDescent="0.3">
      <c r="D277" s="190"/>
    </row>
    <row r="278" spans="4:4" s="52" customFormat="1" x14ac:dyDescent="0.3">
      <c r="D278" s="190"/>
    </row>
    <row r="279" spans="4:4" s="52" customFormat="1" x14ac:dyDescent="0.3">
      <c r="D279" s="190"/>
    </row>
    <row r="280" spans="4:4" s="52" customFormat="1" x14ac:dyDescent="0.3">
      <c r="D280" s="190"/>
    </row>
    <row r="281" spans="4:4" s="52" customFormat="1" x14ac:dyDescent="0.3">
      <c r="D281" s="190"/>
    </row>
    <row r="282" spans="4:4" s="52" customFormat="1" x14ac:dyDescent="0.3">
      <c r="D282" s="190"/>
    </row>
    <row r="283" spans="4:4" s="52" customFormat="1" x14ac:dyDescent="0.3">
      <c r="D283" s="190"/>
    </row>
    <row r="284" spans="4:4" s="52" customFormat="1" x14ac:dyDescent="0.3">
      <c r="D284" s="190"/>
    </row>
    <row r="285" spans="4:4" s="52" customFormat="1" x14ac:dyDescent="0.3">
      <c r="D285" s="190"/>
    </row>
    <row r="286" spans="4:4" s="52" customFormat="1" x14ac:dyDescent="0.3">
      <c r="D286" s="190"/>
    </row>
    <row r="287" spans="4:4" s="52" customFormat="1" x14ac:dyDescent="0.3">
      <c r="D287" s="190"/>
    </row>
    <row r="288" spans="4:4" s="52" customFormat="1" x14ac:dyDescent="0.3">
      <c r="D288" s="190"/>
    </row>
    <row r="289" spans="4:4" s="52" customFormat="1" x14ac:dyDescent="0.3">
      <c r="D289" s="190"/>
    </row>
    <row r="290" spans="4:4" s="52" customFormat="1" x14ac:dyDescent="0.3">
      <c r="D290" s="190"/>
    </row>
    <row r="291" spans="4:4" s="52" customFormat="1" x14ac:dyDescent="0.3">
      <c r="D291" s="190"/>
    </row>
    <row r="292" spans="4:4" s="52" customFormat="1" x14ac:dyDescent="0.3">
      <c r="D292" s="190"/>
    </row>
    <row r="293" spans="4:4" s="52" customFormat="1" x14ac:dyDescent="0.3">
      <c r="D293" s="190"/>
    </row>
    <row r="294" spans="4:4" s="52" customFormat="1" x14ac:dyDescent="0.3">
      <c r="D294" s="190"/>
    </row>
    <row r="295" spans="4:4" s="52" customFormat="1" x14ac:dyDescent="0.3">
      <c r="D295" s="190"/>
    </row>
    <row r="296" spans="4:4" s="52" customFormat="1" x14ac:dyDescent="0.3">
      <c r="D296" s="190"/>
    </row>
    <row r="297" spans="4:4" s="52" customFormat="1" x14ac:dyDescent="0.3">
      <c r="D297" s="190"/>
    </row>
    <row r="298" spans="4:4" s="52" customFormat="1" x14ac:dyDescent="0.3">
      <c r="D298" s="190"/>
    </row>
    <row r="299" spans="4:4" s="52" customFormat="1" x14ac:dyDescent="0.3">
      <c r="D299" s="190"/>
    </row>
    <row r="300" spans="4:4" s="52" customFormat="1" x14ac:dyDescent="0.3">
      <c r="D300" s="190"/>
    </row>
    <row r="301" spans="4:4" s="52" customFormat="1" x14ac:dyDescent="0.3">
      <c r="D301" s="190"/>
    </row>
    <row r="302" spans="4:4" s="52" customFormat="1" x14ac:dyDescent="0.3">
      <c r="D302" s="190"/>
    </row>
    <row r="303" spans="4:4" s="52" customFormat="1" x14ac:dyDescent="0.3">
      <c r="D303" s="190"/>
    </row>
    <row r="304" spans="4:4" s="52" customFormat="1" x14ac:dyDescent="0.3">
      <c r="D304" s="190"/>
    </row>
    <row r="305" spans="4:4" s="52" customFormat="1" x14ac:dyDescent="0.3">
      <c r="D305" s="190"/>
    </row>
    <row r="306" spans="4:4" s="52" customFormat="1" x14ac:dyDescent="0.3">
      <c r="D306" s="190"/>
    </row>
    <row r="307" spans="4:4" s="52" customFormat="1" x14ac:dyDescent="0.3">
      <c r="D307" s="190"/>
    </row>
    <row r="308" spans="4:4" s="52" customFormat="1" x14ac:dyDescent="0.3">
      <c r="D308" s="190"/>
    </row>
    <row r="309" spans="4:4" s="52" customFormat="1" x14ac:dyDescent="0.3">
      <c r="D309" s="190"/>
    </row>
    <row r="310" spans="4:4" s="52" customFormat="1" x14ac:dyDescent="0.3">
      <c r="D310" s="190"/>
    </row>
    <row r="311" spans="4:4" s="52" customFormat="1" x14ac:dyDescent="0.3">
      <c r="D311" s="190"/>
    </row>
    <row r="312" spans="4:4" s="52" customFormat="1" x14ac:dyDescent="0.3">
      <c r="D312" s="190"/>
    </row>
    <row r="313" spans="4:4" s="52" customFormat="1" x14ac:dyDescent="0.3">
      <c r="D313" s="190"/>
    </row>
    <row r="314" spans="4:4" s="52" customFormat="1" x14ac:dyDescent="0.3">
      <c r="D314" s="190"/>
    </row>
    <row r="315" spans="4:4" s="52" customFormat="1" x14ac:dyDescent="0.3">
      <c r="D315" s="190"/>
    </row>
    <row r="316" spans="4:4" s="52" customFormat="1" x14ac:dyDescent="0.3">
      <c r="D316" s="190"/>
    </row>
    <row r="317" spans="4:4" s="52" customFormat="1" x14ac:dyDescent="0.3">
      <c r="D317" s="190"/>
    </row>
    <row r="318" spans="4:4" s="52" customFormat="1" x14ac:dyDescent="0.3">
      <c r="D318" s="190"/>
    </row>
    <row r="319" spans="4:4" s="52" customFormat="1" x14ac:dyDescent="0.3">
      <c r="D319" s="190"/>
    </row>
    <row r="320" spans="4:4" s="52" customFormat="1" x14ac:dyDescent="0.3">
      <c r="D320" s="190"/>
    </row>
    <row r="321" spans="4:4" s="52" customFormat="1" x14ac:dyDescent="0.3">
      <c r="D321" s="190"/>
    </row>
    <row r="322" spans="4:4" s="52" customFormat="1" x14ac:dyDescent="0.3">
      <c r="D322" s="190"/>
    </row>
    <row r="323" spans="4:4" s="52" customFormat="1" x14ac:dyDescent="0.3">
      <c r="D323" s="190"/>
    </row>
    <row r="324" spans="4:4" s="52" customFormat="1" x14ac:dyDescent="0.3">
      <c r="D324" s="190"/>
    </row>
    <row r="325" spans="4:4" s="52" customFormat="1" x14ac:dyDescent="0.3">
      <c r="D325" s="190"/>
    </row>
    <row r="326" spans="4:4" s="52" customFormat="1" x14ac:dyDescent="0.3">
      <c r="D326" s="190"/>
    </row>
    <row r="327" spans="4:4" s="52" customFormat="1" x14ac:dyDescent="0.3">
      <c r="D327" s="190"/>
    </row>
    <row r="328" spans="4:4" s="52" customFormat="1" x14ac:dyDescent="0.3">
      <c r="D328" s="190"/>
    </row>
    <row r="329" spans="4:4" s="52" customFormat="1" x14ac:dyDescent="0.3">
      <c r="D329" s="190"/>
    </row>
    <row r="330" spans="4:4" s="52" customFormat="1" x14ac:dyDescent="0.3">
      <c r="D330" s="190"/>
    </row>
    <row r="331" spans="4:4" s="52" customFormat="1" x14ac:dyDescent="0.3">
      <c r="D331" s="190"/>
    </row>
    <row r="332" spans="4:4" s="52" customFormat="1" x14ac:dyDescent="0.3">
      <c r="D332" s="190"/>
    </row>
    <row r="333" spans="4:4" s="52" customFormat="1" x14ac:dyDescent="0.3">
      <c r="D333" s="190"/>
    </row>
    <row r="334" spans="4:4" s="52" customFormat="1" x14ac:dyDescent="0.3">
      <c r="D334" s="190"/>
    </row>
    <row r="335" spans="4:4" s="52" customFormat="1" x14ac:dyDescent="0.3">
      <c r="D335" s="190"/>
    </row>
    <row r="336" spans="4:4" s="52" customFormat="1" x14ac:dyDescent="0.3">
      <c r="D336" s="190"/>
    </row>
    <row r="337" spans="4:4" s="52" customFormat="1" x14ac:dyDescent="0.3">
      <c r="D337" s="190"/>
    </row>
    <row r="338" spans="4:4" s="52" customFormat="1" x14ac:dyDescent="0.3">
      <c r="D338" s="190"/>
    </row>
    <row r="339" spans="4:4" s="52" customFormat="1" x14ac:dyDescent="0.3">
      <c r="D339" s="190"/>
    </row>
    <row r="340" spans="4:4" s="52" customFormat="1" x14ac:dyDescent="0.3">
      <c r="D340" s="190"/>
    </row>
    <row r="341" spans="4:4" s="52" customFormat="1" x14ac:dyDescent="0.3">
      <c r="D341" s="190"/>
    </row>
    <row r="342" spans="4:4" s="52" customFormat="1" x14ac:dyDescent="0.3">
      <c r="D342" s="190"/>
    </row>
    <row r="343" spans="4:4" s="52" customFormat="1" x14ac:dyDescent="0.3">
      <c r="D343" s="190"/>
    </row>
    <row r="344" spans="4:4" s="52" customFormat="1" x14ac:dyDescent="0.3">
      <c r="D344" s="190"/>
    </row>
    <row r="345" spans="4:4" s="52" customFormat="1" x14ac:dyDescent="0.3">
      <c r="D345" s="190"/>
    </row>
    <row r="346" spans="4:4" s="52" customFormat="1" x14ac:dyDescent="0.3">
      <c r="D346" s="190"/>
    </row>
    <row r="347" spans="4:4" s="52" customFormat="1" x14ac:dyDescent="0.3">
      <c r="D347" s="190"/>
    </row>
    <row r="348" spans="4:4" s="52" customFormat="1" x14ac:dyDescent="0.3">
      <c r="D348" s="190"/>
    </row>
    <row r="349" spans="4:4" s="52" customFormat="1" x14ac:dyDescent="0.3">
      <c r="D349" s="190"/>
    </row>
    <row r="350" spans="4:4" s="52" customFormat="1" x14ac:dyDescent="0.3">
      <c r="D350" s="190"/>
    </row>
    <row r="351" spans="4:4" s="52" customFormat="1" x14ac:dyDescent="0.3">
      <c r="D351" s="190"/>
    </row>
    <row r="352" spans="4:4" s="52" customFormat="1" x14ac:dyDescent="0.3">
      <c r="D352" s="190"/>
    </row>
    <row r="353" spans="4:4" s="52" customFormat="1" x14ac:dyDescent="0.3">
      <c r="D353" s="190"/>
    </row>
    <row r="354" spans="4:4" s="52" customFormat="1" x14ac:dyDescent="0.3">
      <c r="D354" s="190"/>
    </row>
    <row r="355" spans="4:4" s="52" customFormat="1" x14ac:dyDescent="0.3">
      <c r="D355" s="190"/>
    </row>
    <row r="356" spans="4:4" s="52" customFormat="1" x14ac:dyDescent="0.3">
      <c r="D356" s="190"/>
    </row>
    <row r="357" spans="4:4" s="52" customFormat="1" x14ac:dyDescent="0.3">
      <c r="D357" s="190"/>
    </row>
    <row r="358" spans="4:4" s="52" customFormat="1" x14ac:dyDescent="0.3">
      <c r="D358" s="190"/>
    </row>
    <row r="359" spans="4:4" s="52" customFormat="1" x14ac:dyDescent="0.3">
      <c r="D359" s="190"/>
    </row>
    <row r="360" spans="4:4" s="52" customFormat="1" x14ac:dyDescent="0.3">
      <c r="D360" s="190"/>
    </row>
    <row r="361" spans="4:4" s="52" customFormat="1" x14ac:dyDescent="0.3">
      <c r="D361" s="190"/>
    </row>
    <row r="362" spans="4:4" s="52" customFormat="1" x14ac:dyDescent="0.3">
      <c r="D362" s="190"/>
    </row>
    <row r="363" spans="4:4" s="52" customFormat="1" x14ac:dyDescent="0.3">
      <c r="D363" s="190"/>
    </row>
    <row r="364" spans="4:4" s="52" customFormat="1" x14ac:dyDescent="0.3">
      <c r="D364" s="190"/>
    </row>
    <row r="365" spans="4:4" s="52" customFormat="1" x14ac:dyDescent="0.3">
      <c r="D365" s="190"/>
    </row>
    <row r="366" spans="4:4" s="52" customFormat="1" x14ac:dyDescent="0.3">
      <c r="D366" s="190"/>
    </row>
    <row r="367" spans="4:4" s="52" customFormat="1" x14ac:dyDescent="0.3">
      <c r="D367" s="190"/>
    </row>
    <row r="368" spans="4:4" s="52" customFormat="1" x14ac:dyDescent="0.3">
      <c r="D368" s="190"/>
    </row>
    <row r="369" spans="4:4" s="52" customFormat="1" x14ac:dyDescent="0.3">
      <c r="D369" s="190"/>
    </row>
    <row r="370" spans="4:4" s="52" customFormat="1" x14ac:dyDescent="0.3">
      <c r="D370" s="190"/>
    </row>
    <row r="371" spans="4:4" s="52" customFormat="1" x14ac:dyDescent="0.3">
      <c r="D371" s="190"/>
    </row>
    <row r="372" spans="4:4" s="52" customFormat="1" x14ac:dyDescent="0.3">
      <c r="D372" s="190"/>
    </row>
    <row r="373" spans="4:4" s="52" customFormat="1" x14ac:dyDescent="0.3">
      <c r="D373" s="190"/>
    </row>
    <row r="374" spans="4:4" s="52" customFormat="1" x14ac:dyDescent="0.3">
      <c r="D374" s="190"/>
    </row>
    <row r="375" spans="4:4" s="52" customFormat="1" x14ac:dyDescent="0.3">
      <c r="D375" s="190"/>
    </row>
    <row r="376" spans="4:4" s="52" customFormat="1" x14ac:dyDescent="0.3">
      <c r="D376" s="190"/>
    </row>
    <row r="377" spans="4:4" s="52" customFormat="1" x14ac:dyDescent="0.3">
      <c r="D377" s="190"/>
    </row>
    <row r="378" spans="4:4" s="52" customFormat="1" x14ac:dyDescent="0.3">
      <c r="D378" s="190"/>
    </row>
    <row r="379" spans="4:4" s="52" customFormat="1" x14ac:dyDescent="0.3">
      <c r="D379" s="190"/>
    </row>
    <row r="380" spans="4:4" s="52" customFormat="1" x14ac:dyDescent="0.3">
      <c r="D380" s="190"/>
    </row>
    <row r="381" spans="4:4" s="52" customFormat="1" x14ac:dyDescent="0.3">
      <c r="D381" s="190"/>
    </row>
    <row r="382" spans="4:4" s="52" customFormat="1" x14ac:dyDescent="0.3">
      <c r="D382" s="190"/>
    </row>
    <row r="383" spans="4:4" s="52" customFormat="1" x14ac:dyDescent="0.3">
      <c r="D383" s="190"/>
    </row>
    <row r="384" spans="4:4" s="52" customFormat="1" x14ac:dyDescent="0.3">
      <c r="D384" s="190"/>
    </row>
    <row r="385" spans="4:4" s="52" customFormat="1" x14ac:dyDescent="0.3">
      <c r="D385" s="190"/>
    </row>
    <row r="386" spans="4:4" s="52" customFormat="1" x14ac:dyDescent="0.3">
      <c r="D386" s="190"/>
    </row>
    <row r="387" spans="4:4" s="52" customFormat="1" x14ac:dyDescent="0.3">
      <c r="D387" s="190"/>
    </row>
    <row r="388" spans="4:4" s="52" customFormat="1" x14ac:dyDescent="0.3">
      <c r="D388" s="190"/>
    </row>
    <row r="389" spans="4:4" s="52" customFormat="1" x14ac:dyDescent="0.3">
      <c r="D389" s="190"/>
    </row>
    <row r="390" spans="4:4" s="52" customFormat="1" x14ac:dyDescent="0.3">
      <c r="D390" s="190"/>
    </row>
    <row r="391" spans="4:4" s="52" customFormat="1" x14ac:dyDescent="0.3">
      <c r="D391" s="190"/>
    </row>
    <row r="392" spans="4:4" s="52" customFormat="1" x14ac:dyDescent="0.3">
      <c r="D392" s="190"/>
    </row>
    <row r="393" spans="4:4" s="52" customFormat="1" x14ac:dyDescent="0.3">
      <c r="D393" s="190"/>
    </row>
    <row r="394" spans="4:4" s="52" customFormat="1" x14ac:dyDescent="0.3">
      <c r="D394" s="190"/>
    </row>
    <row r="395" spans="4:4" s="52" customFormat="1" x14ac:dyDescent="0.3">
      <c r="D395" s="190"/>
    </row>
    <row r="396" spans="4:4" s="52" customFormat="1" x14ac:dyDescent="0.3">
      <c r="D396" s="190"/>
    </row>
    <row r="397" spans="4:4" s="52" customFormat="1" x14ac:dyDescent="0.3">
      <c r="D397" s="190"/>
    </row>
    <row r="398" spans="4:4" s="52" customFormat="1" x14ac:dyDescent="0.3">
      <c r="D398" s="190"/>
    </row>
    <row r="399" spans="4:4" s="52" customFormat="1" x14ac:dyDescent="0.3">
      <c r="D399" s="190"/>
    </row>
    <row r="400" spans="4:4" s="52" customFormat="1" x14ac:dyDescent="0.3">
      <c r="D400" s="190"/>
    </row>
    <row r="401" spans="4:4" s="52" customFormat="1" x14ac:dyDescent="0.3">
      <c r="D401" s="190"/>
    </row>
    <row r="402" spans="4:4" s="52" customFormat="1" x14ac:dyDescent="0.3">
      <c r="D402" s="190"/>
    </row>
    <row r="403" spans="4:4" s="52" customFormat="1" x14ac:dyDescent="0.3">
      <c r="D403" s="190"/>
    </row>
    <row r="404" spans="4:4" s="52" customFormat="1" x14ac:dyDescent="0.3">
      <c r="D404" s="190"/>
    </row>
    <row r="405" spans="4:4" s="52" customFormat="1" x14ac:dyDescent="0.3">
      <c r="D405" s="190"/>
    </row>
    <row r="406" spans="4:4" s="52" customFormat="1" x14ac:dyDescent="0.3">
      <c r="D406" s="190"/>
    </row>
    <row r="407" spans="4:4" s="52" customFormat="1" x14ac:dyDescent="0.3">
      <c r="D407" s="190"/>
    </row>
    <row r="408" spans="4:4" s="52" customFormat="1" x14ac:dyDescent="0.3">
      <c r="D408" s="190"/>
    </row>
    <row r="409" spans="4:4" s="52" customFormat="1" x14ac:dyDescent="0.3">
      <c r="D409" s="190"/>
    </row>
    <row r="410" spans="4:4" s="52" customFormat="1" x14ac:dyDescent="0.3">
      <c r="D410" s="190"/>
    </row>
    <row r="411" spans="4:4" s="52" customFormat="1" x14ac:dyDescent="0.3">
      <c r="D411" s="190"/>
    </row>
    <row r="412" spans="4:4" s="52" customFormat="1" x14ac:dyDescent="0.3">
      <c r="D412" s="190"/>
    </row>
    <row r="413" spans="4:4" s="52" customFormat="1" x14ac:dyDescent="0.3">
      <c r="D413" s="190"/>
    </row>
    <row r="414" spans="4:4" s="52" customFormat="1" x14ac:dyDescent="0.3">
      <c r="D414" s="190"/>
    </row>
    <row r="415" spans="4:4" s="52" customFormat="1" x14ac:dyDescent="0.3">
      <c r="D415" s="190"/>
    </row>
    <row r="416" spans="4:4" s="52" customFormat="1" x14ac:dyDescent="0.3">
      <c r="D416" s="190"/>
    </row>
    <row r="417" spans="4:4" s="52" customFormat="1" x14ac:dyDescent="0.3">
      <c r="D417" s="190"/>
    </row>
    <row r="418" spans="4:4" s="52" customFormat="1" x14ac:dyDescent="0.3">
      <c r="D418" s="190"/>
    </row>
    <row r="419" spans="4:4" s="52" customFormat="1" x14ac:dyDescent="0.3">
      <c r="D419" s="190"/>
    </row>
    <row r="420" spans="4:4" s="52" customFormat="1" x14ac:dyDescent="0.3">
      <c r="D420" s="190"/>
    </row>
    <row r="421" spans="4:4" s="52" customFormat="1" x14ac:dyDescent="0.3">
      <c r="D421" s="190"/>
    </row>
    <row r="422" spans="4:4" s="52" customFormat="1" x14ac:dyDescent="0.3">
      <c r="D422" s="190"/>
    </row>
    <row r="423" spans="4:4" s="52" customFormat="1" x14ac:dyDescent="0.3">
      <c r="D423" s="190"/>
    </row>
    <row r="424" spans="4:4" s="52" customFormat="1" x14ac:dyDescent="0.3">
      <c r="D424" s="190"/>
    </row>
    <row r="425" spans="4:4" s="52" customFormat="1" x14ac:dyDescent="0.3">
      <c r="D425" s="190"/>
    </row>
    <row r="426" spans="4:4" s="52" customFormat="1" x14ac:dyDescent="0.3">
      <c r="D426" s="190"/>
    </row>
    <row r="427" spans="4:4" s="52" customFormat="1" x14ac:dyDescent="0.3">
      <c r="D427" s="190"/>
    </row>
    <row r="428" spans="4:4" s="52" customFormat="1" x14ac:dyDescent="0.3">
      <c r="D428" s="190"/>
    </row>
    <row r="429" spans="4:4" s="52" customFormat="1" x14ac:dyDescent="0.3">
      <c r="D429" s="190"/>
    </row>
    <row r="430" spans="4:4" s="52" customFormat="1" x14ac:dyDescent="0.3">
      <c r="D430" s="190"/>
    </row>
    <row r="431" spans="4:4" s="52" customFormat="1" x14ac:dyDescent="0.3">
      <c r="D431" s="190"/>
    </row>
    <row r="432" spans="4:4" s="52" customFormat="1" x14ac:dyDescent="0.3">
      <c r="D432" s="190"/>
    </row>
    <row r="433" spans="4:4" s="52" customFormat="1" x14ac:dyDescent="0.3">
      <c r="D433" s="190"/>
    </row>
    <row r="434" spans="4:4" s="52" customFormat="1" x14ac:dyDescent="0.3">
      <c r="D434" s="190"/>
    </row>
    <row r="435" spans="4:4" s="52" customFormat="1" x14ac:dyDescent="0.3">
      <c r="D435" s="190"/>
    </row>
    <row r="436" spans="4:4" s="52" customFormat="1" x14ac:dyDescent="0.3">
      <c r="D436" s="190"/>
    </row>
    <row r="437" spans="4:4" s="52" customFormat="1" x14ac:dyDescent="0.3">
      <c r="D437" s="190"/>
    </row>
    <row r="438" spans="4:4" s="52" customFormat="1" x14ac:dyDescent="0.3">
      <c r="D438" s="190"/>
    </row>
    <row r="439" spans="4:4" s="52" customFormat="1" x14ac:dyDescent="0.3">
      <c r="D439" s="190"/>
    </row>
    <row r="440" spans="4:4" s="52" customFormat="1" x14ac:dyDescent="0.3">
      <c r="D440" s="190"/>
    </row>
    <row r="441" spans="4:4" s="52" customFormat="1" x14ac:dyDescent="0.3">
      <c r="D441" s="190"/>
    </row>
    <row r="442" spans="4:4" s="52" customFormat="1" x14ac:dyDescent="0.3">
      <c r="D442" s="190"/>
    </row>
    <row r="443" spans="4:4" s="52" customFormat="1" x14ac:dyDescent="0.3">
      <c r="D443" s="190"/>
    </row>
    <row r="444" spans="4:4" s="52" customFormat="1" x14ac:dyDescent="0.3">
      <c r="D444" s="190"/>
    </row>
    <row r="445" spans="4:4" s="52" customFormat="1" x14ac:dyDescent="0.3">
      <c r="D445" s="190"/>
    </row>
    <row r="446" spans="4:4" s="52" customFormat="1" x14ac:dyDescent="0.3">
      <c r="D446" s="190"/>
    </row>
    <row r="447" spans="4:4" s="52" customFormat="1" x14ac:dyDescent="0.3">
      <c r="D447" s="190"/>
    </row>
    <row r="448" spans="4:4" s="52" customFormat="1" x14ac:dyDescent="0.3">
      <c r="D448" s="190"/>
    </row>
    <row r="449" spans="4:4" s="52" customFormat="1" x14ac:dyDescent="0.3">
      <c r="D449" s="190"/>
    </row>
    <row r="450" spans="4:4" s="52" customFormat="1" x14ac:dyDescent="0.3">
      <c r="D450" s="190"/>
    </row>
    <row r="451" spans="4:4" s="52" customFormat="1" x14ac:dyDescent="0.3">
      <c r="D451" s="190"/>
    </row>
    <row r="452" spans="4:4" s="52" customFormat="1" x14ac:dyDescent="0.3">
      <c r="D452" s="190"/>
    </row>
    <row r="453" spans="4:4" s="52" customFormat="1" x14ac:dyDescent="0.3">
      <c r="D453" s="190"/>
    </row>
    <row r="454" spans="4:4" s="52" customFormat="1" x14ac:dyDescent="0.3">
      <c r="D454" s="190"/>
    </row>
    <row r="455" spans="4:4" s="52" customFormat="1" x14ac:dyDescent="0.3">
      <c r="D455" s="190"/>
    </row>
    <row r="456" spans="4:4" s="52" customFormat="1" x14ac:dyDescent="0.3">
      <c r="D456" s="190"/>
    </row>
    <row r="457" spans="4:4" s="52" customFormat="1" x14ac:dyDescent="0.3">
      <c r="D457" s="190"/>
    </row>
    <row r="458" spans="4:4" s="52" customFormat="1" x14ac:dyDescent="0.3">
      <c r="D458" s="190"/>
    </row>
    <row r="459" spans="4:4" s="52" customFormat="1" x14ac:dyDescent="0.3">
      <c r="D459" s="190"/>
    </row>
    <row r="460" spans="4:4" s="52" customFormat="1" x14ac:dyDescent="0.3">
      <c r="D460" s="190"/>
    </row>
    <row r="461" spans="4:4" s="52" customFormat="1" x14ac:dyDescent="0.3">
      <c r="D461" s="190"/>
    </row>
    <row r="462" spans="4:4" s="52" customFormat="1" x14ac:dyDescent="0.3">
      <c r="D462" s="190"/>
    </row>
    <row r="463" spans="4:4" s="52" customFormat="1" x14ac:dyDescent="0.3">
      <c r="D463" s="190"/>
    </row>
    <row r="464" spans="4:4" s="52" customFormat="1" x14ac:dyDescent="0.3">
      <c r="D464" s="190"/>
    </row>
    <row r="465" spans="4:4" s="52" customFormat="1" x14ac:dyDescent="0.3">
      <c r="D465" s="190"/>
    </row>
    <row r="466" spans="4:4" s="52" customFormat="1" x14ac:dyDescent="0.3">
      <c r="D466" s="190"/>
    </row>
    <row r="467" spans="4:4" s="52" customFormat="1" x14ac:dyDescent="0.3">
      <c r="D467" s="190"/>
    </row>
    <row r="468" spans="4:4" s="52" customFormat="1" x14ac:dyDescent="0.3">
      <c r="D468" s="190"/>
    </row>
    <row r="469" spans="4:4" s="52" customFormat="1" x14ac:dyDescent="0.3">
      <c r="D469" s="190"/>
    </row>
    <row r="470" spans="4:4" s="52" customFormat="1" x14ac:dyDescent="0.3">
      <c r="D470" s="190"/>
    </row>
    <row r="471" spans="4:4" s="52" customFormat="1" x14ac:dyDescent="0.3">
      <c r="D471" s="190"/>
    </row>
    <row r="472" spans="4:4" s="52" customFormat="1" x14ac:dyDescent="0.3">
      <c r="D472" s="190"/>
    </row>
    <row r="473" spans="4:4" s="52" customFormat="1" x14ac:dyDescent="0.3">
      <c r="D473" s="190"/>
    </row>
    <row r="474" spans="4:4" s="52" customFormat="1" x14ac:dyDescent="0.3">
      <c r="D474" s="190"/>
    </row>
    <row r="475" spans="4:4" s="52" customFormat="1" x14ac:dyDescent="0.3">
      <c r="D475" s="190"/>
    </row>
    <row r="476" spans="4:4" s="52" customFormat="1" x14ac:dyDescent="0.3">
      <c r="D476" s="190"/>
    </row>
    <row r="477" spans="4:4" s="52" customFormat="1" x14ac:dyDescent="0.3">
      <c r="D477" s="190"/>
    </row>
    <row r="478" spans="4:4" s="52" customFormat="1" x14ac:dyDescent="0.3">
      <c r="D478" s="190"/>
    </row>
    <row r="479" spans="4:4" s="52" customFormat="1" x14ac:dyDescent="0.3">
      <c r="D479" s="190"/>
    </row>
    <row r="480" spans="4:4" s="52" customFormat="1" x14ac:dyDescent="0.3">
      <c r="D480" s="190"/>
    </row>
    <row r="481" spans="4:4" s="52" customFormat="1" x14ac:dyDescent="0.3">
      <c r="D481" s="190"/>
    </row>
    <row r="482" spans="4:4" s="52" customFormat="1" x14ac:dyDescent="0.3">
      <c r="D482" s="190"/>
    </row>
    <row r="483" spans="4:4" s="52" customFormat="1" x14ac:dyDescent="0.3">
      <c r="D483" s="190"/>
    </row>
    <row r="484" spans="4:4" s="52" customFormat="1" x14ac:dyDescent="0.3">
      <c r="D484" s="190"/>
    </row>
    <row r="485" spans="4:4" s="52" customFormat="1" x14ac:dyDescent="0.3">
      <c r="D485" s="190"/>
    </row>
    <row r="486" spans="4:4" s="52" customFormat="1" x14ac:dyDescent="0.3">
      <c r="D486" s="190"/>
    </row>
    <row r="487" spans="4:4" s="52" customFormat="1" x14ac:dyDescent="0.3">
      <c r="D487" s="190"/>
    </row>
    <row r="488" spans="4:4" s="52" customFormat="1" x14ac:dyDescent="0.3">
      <c r="D488" s="190"/>
    </row>
    <row r="489" spans="4:4" s="52" customFormat="1" x14ac:dyDescent="0.3">
      <c r="D489" s="190"/>
    </row>
    <row r="490" spans="4:4" s="52" customFormat="1" x14ac:dyDescent="0.3">
      <c r="D490" s="190"/>
    </row>
    <row r="491" spans="4:4" s="52" customFormat="1" x14ac:dyDescent="0.3">
      <c r="D491" s="190"/>
    </row>
    <row r="492" spans="4:4" s="52" customFormat="1" x14ac:dyDescent="0.3">
      <c r="D492" s="190"/>
    </row>
    <row r="493" spans="4:4" s="52" customFormat="1" x14ac:dyDescent="0.3">
      <c r="D493" s="190"/>
    </row>
    <row r="494" spans="4:4" s="52" customFormat="1" x14ac:dyDescent="0.3">
      <c r="D494" s="190"/>
    </row>
    <row r="495" spans="4:4" s="52" customFormat="1" x14ac:dyDescent="0.3">
      <c r="D495" s="190"/>
    </row>
    <row r="496" spans="4:4" s="52" customFormat="1" x14ac:dyDescent="0.3">
      <c r="D496" s="190"/>
    </row>
    <row r="497" spans="4:4" s="52" customFormat="1" x14ac:dyDescent="0.3">
      <c r="D497" s="190"/>
    </row>
    <row r="498" spans="4:4" s="52" customFormat="1" x14ac:dyDescent="0.3">
      <c r="D498" s="190"/>
    </row>
    <row r="499" spans="4:4" s="52" customFormat="1" x14ac:dyDescent="0.3">
      <c r="D499" s="190"/>
    </row>
    <row r="500" spans="4:4" s="52" customFormat="1" x14ac:dyDescent="0.3">
      <c r="D500" s="190"/>
    </row>
    <row r="501" spans="4:4" s="52" customFormat="1" x14ac:dyDescent="0.3">
      <c r="D501" s="190"/>
    </row>
    <row r="502" spans="4:4" s="52" customFormat="1" x14ac:dyDescent="0.3">
      <c r="D502" s="190"/>
    </row>
    <row r="503" spans="4:4" s="52" customFormat="1" x14ac:dyDescent="0.3">
      <c r="D503" s="190"/>
    </row>
    <row r="504" spans="4:4" s="52" customFormat="1" x14ac:dyDescent="0.3">
      <c r="D504" s="190"/>
    </row>
    <row r="505" spans="4:4" s="52" customFormat="1" x14ac:dyDescent="0.3">
      <c r="D505" s="190"/>
    </row>
    <row r="506" spans="4:4" s="52" customFormat="1" x14ac:dyDescent="0.3">
      <c r="D506" s="190"/>
    </row>
    <row r="507" spans="4:4" s="52" customFormat="1" x14ac:dyDescent="0.3">
      <c r="D507" s="190"/>
    </row>
    <row r="508" spans="4:4" s="52" customFormat="1" x14ac:dyDescent="0.3">
      <c r="D508" s="190"/>
    </row>
    <row r="509" spans="4:4" s="52" customFormat="1" x14ac:dyDescent="0.3">
      <c r="D509" s="190"/>
    </row>
    <row r="510" spans="4:4" s="52" customFormat="1" x14ac:dyDescent="0.3">
      <c r="D510" s="190"/>
    </row>
    <row r="511" spans="4:4" s="52" customFormat="1" x14ac:dyDescent="0.3">
      <c r="D511" s="190"/>
    </row>
    <row r="512" spans="4:4" s="52" customFormat="1" x14ac:dyDescent="0.3">
      <c r="D512" s="190"/>
    </row>
    <row r="513" spans="4:4" s="52" customFormat="1" x14ac:dyDescent="0.3">
      <c r="D513" s="190"/>
    </row>
    <row r="514" spans="4:4" s="52" customFormat="1" x14ac:dyDescent="0.3">
      <c r="D514" s="190"/>
    </row>
    <row r="515" spans="4:4" s="52" customFormat="1" x14ac:dyDescent="0.3">
      <c r="D515" s="190"/>
    </row>
    <row r="516" spans="4:4" s="52" customFormat="1" x14ac:dyDescent="0.3">
      <c r="D516" s="190"/>
    </row>
    <row r="517" spans="4:4" s="52" customFormat="1" x14ac:dyDescent="0.3">
      <c r="D517" s="190"/>
    </row>
    <row r="518" spans="4:4" s="52" customFormat="1" x14ac:dyDescent="0.3">
      <c r="D518" s="190"/>
    </row>
    <row r="519" spans="4:4" s="52" customFormat="1" x14ac:dyDescent="0.3">
      <c r="D519" s="190"/>
    </row>
    <row r="520" spans="4:4" s="52" customFormat="1" x14ac:dyDescent="0.3">
      <c r="D520" s="190"/>
    </row>
    <row r="521" spans="4:4" s="52" customFormat="1" x14ac:dyDescent="0.3">
      <c r="D521" s="190"/>
    </row>
    <row r="522" spans="4:4" s="52" customFormat="1" x14ac:dyDescent="0.3">
      <c r="D522" s="190"/>
    </row>
    <row r="523" spans="4:4" s="52" customFormat="1" x14ac:dyDescent="0.3">
      <c r="D523" s="190"/>
    </row>
    <row r="524" spans="4:4" s="52" customFormat="1" x14ac:dyDescent="0.3">
      <c r="D524" s="190"/>
    </row>
    <row r="525" spans="4:4" s="52" customFormat="1" x14ac:dyDescent="0.3">
      <c r="D525" s="190"/>
    </row>
    <row r="526" spans="4:4" s="52" customFormat="1" x14ac:dyDescent="0.3">
      <c r="D526" s="190"/>
    </row>
    <row r="527" spans="4:4" s="52" customFormat="1" x14ac:dyDescent="0.3">
      <c r="D527" s="190"/>
    </row>
    <row r="528" spans="4:4" s="52" customFormat="1" x14ac:dyDescent="0.3">
      <c r="D528" s="190"/>
    </row>
    <row r="529" spans="4:4" s="52" customFormat="1" x14ac:dyDescent="0.3">
      <c r="D529" s="190"/>
    </row>
    <row r="530" spans="4:4" s="52" customFormat="1" x14ac:dyDescent="0.3">
      <c r="D530" s="190"/>
    </row>
    <row r="531" spans="4:4" s="52" customFormat="1" x14ac:dyDescent="0.3">
      <c r="D531" s="190"/>
    </row>
    <row r="532" spans="4:4" s="52" customFormat="1" x14ac:dyDescent="0.3">
      <c r="D532" s="190"/>
    </row>
    <row r="533" spans="4:4" s="52" customFormat="1" x14ac:dyDescent="0.3">
      <c r="D533" s="190"/>
    </row>
    <row r="534" spans="4:4" s="52" customFormat="1" x14ac:dyDescent="0.3">
      <c r="D534" s="190"/>
    </row>
    <row r="535" spans="4:4" s="52" customFormat="1" x14ac:dyDescent="0.3">
      <c r="D535" s="190"/>
    </row>
    <row r="536" spans="4:4" s="52" customFormat="1" x14ac:dyDescent="0.3">
      <c r="D536" s="190"/>
    </row>
    <row r="537" spans="4:4" s="52" customFormat="1" x14ac:dyDescent="0.3">
      <c r="D537" s="190"/>
    </row>
    <row r="538" spans="4:4" s="52" customFormat="1" x14ac:dyDescent="0.3">
      <c r="D538" s="190"/>
    </row>
    <row r="539" spans="4:4" s="52" customFormat="1" x14ac:dyDescent="0.3">
      <c r="D539" s="190"/>
    </row>
    <row r="540" spans="4:4" s="52" customFormat="1" x14ac:dyDescent="0.3">
      <c r="D540" s="190"/>
    </row>
    <row r="541" spans="4:4" s="52" customFormat="1" x14ac:dyDescent="0.3">
      <c r="D541" s="190"/>
    </row>
    <row r="542" spans="4:4" s="52" customFormat="1" x14ac:dyDescent="0.3">
      <c r="D542" s="190"/>
    </row>
    <row r="543" spans="4:4" s="52" customFormat="1" x14ac:dyDescent="0.3">
      <c r="D543" s="190"/>
    </row>
    <row r="544" spans="4:4" s="52" customFormat="1" x14ac:dyDescent="0.3">
      <c r="D544" s="190"/>
    </row>
    <row r="545" spans="4:4" s="52" customFormat="1" x14ac:dyDescent="0.3">
      <c r="D545" s="190"/>
    </row>
    <row r="546" spans="4:4" s="52" customFormat="1" x14ac:dyDescent="0.3">
      <c r="D546" s="190"/>
    </row>
    <row r="547" spans="4:4" s="52" customFormat="1" x14ac:dyDescent="0.3">
      <c r="D547" s="190"/>
    </row>
    <row r="548" spans="4:4" s="52" customFormat="1" x14ac:dyDescent="0.3">
      <c r="D548" s="190"/>
    </row>
    <row r="549" spans="4:4" s="52" customFormat="1" x14ac:dyDescent="0.3">
      <c r="D549" s="190"/>
    </row>
    <row r="550" spans="4:4" s="52" customFormat="1" x14ac:dyDescent="0.3">
      <c r="D550" s="190"/>
    </row>
    <row r="551" spans="4:4" s="52" customFormat="1" x14ac:dyDescent="0.3">
      <c r="D551" s="190"/>
    </row>
    <row r="552" spans="4:4" s="52" customFormat="1" x14ac:dyDescent="0.3">
      <c r="D552" s="190"/>
    </row>
    <row r="553" spans="4:4" s="52" customFormat="1" x14ac:dyDescent="0.3">
      <c r="D553" s="190"/>
    </row>
    <row r="554" spans="4:4" s="52" customFormat="1" x14ac:dyDescent="0.3">
      <c r="D554" s="190"/>
    </row>
    <row r="555" spans="4:4" s="52" customFormat="1" x14ac:dyDescent="0.3">
      <c r="D555" s="190"/>
    </row>
    <row r="556" spans="4:4" s="52" customFormat="1" x14ac:dyDescent="0.3">
      <c r="D556" s="190"/>
    </row>
    <row r="557" spans="4:4" s="52" customFormat="1" x14ac:dyDescent="0.3">
      <c r="D557" s="190"/>
    </row>
    <row r="558" spans="4:4" s="52" customFormat="1" x14ac:dyDescent="0.3">
      <c r="D558" s="190"/>
    </row>
    <row r="559" spans="4:4" s="52" customFormat="1" x14ac:dyDescent="0.3">
      <c r="D559" s="190"/>
    </row>
    <row r="560" spans="4:4" s="52" customFormat="1" x14ac:dyDescent="0.3">
      <c r="D560" s="190"/>
    </row>
    <row r="561" spans="4:4" s="52" customFormat="1" x14ac:dyDescent="0.3">
      <c r="D561" s="190"/>
    </row>
    <row r="562" spans="4:4" s="52" customFormat="1" x14ac:dyDescent="0.3">
      <c r="D562" s="190"/>
    </row>
    <row r="563" spans="4:4" s="52" customFormat="1" x14ac:dyDescent="0.3">
      <c r="D563" s="190"/>
    </row>
    <row r="564" spans="4:4" s="52" customFormat="1" x14ac:dyDescent="0.3">
      <c r="D564" s="190"/>
    </row>
    <row r="565" spans="4:4" s="52" customFormat="1" x14ac:dyDescent="0.3">
      <c r="D565" s="190"/>
    </row>
    <row r="566" spans="4:4" s="52" customFormat="1" x14ac:dyDescent="0.3">
      <c r="D566" s="190"/>
    </row>
    <row r="567" spans="4:4" s="52" customFormat="1" x14ac:dyDescent="0.3">
      <c r="D567" s="190"/>
    </row>
    <row r="568" spans="4:4" s="52" customFormat="1" x14ac:dyDescent="0.3">
      <c r="D568" s="190"/>
    </row>
    <row r="569" spans="4:4" s="52" customFormat="1" x14ac:dyDescent="0.3">
      <c r="D569" s="190"/>
    </row>
    <row r="570" spans="4:4" s="52" customFormat="1" x14ac:dyDescent="0.3">
      <c r="D570" s="190"/>
    </row>
    <row r="571" spans="4:4" s="52" customFormat="1" x14ac:dyDescent="0.3">
      <c r="D571" s="190"/>
    </row>
    <row r="572" spans="4:4" s="52" customFormat="1" x14ac:dyDescent="0.3">
      <c r="D572" s="190"/>
    </row>
    <row r="573" spans="4:4" s="52" customFormat="1" x14ac:dyDescent="0.3">
      <c r="D573" s="190"/>
    </row>
    <row r="574" spans="4:4" s="52" customFormat="1" x14ac:dyDescent="0.3">
      <c r="D574" s="190"/>
    </row>
    <row r="575" spans="4:4" s="52" customFormat="1" x14ac:dyDescent="0.3">
      <c r="D575" s="190"/>
    </row>
    <row r="576" spans="4:4" s="52" customFormat="1" x14ac:dyDescent="0.3">
      <c r="D576" s="190"/>
    </row>
    <row r="577" spans="4:4" s="52" customFormat="1" x14ac:dyDescent="0.3">
      <c r="D577" s="190"/>
    </row>
    <row r="578" spans="4:4" s="52" customFormat="1" x14ac:dyDescent="0.3">
      <c r="D578" s="190"/>
    </row>
    <row r="579" spans="4:4" s="52" customFormat="1" x14ac:dyDescent="0.3">
      <c r="D579" s="190"/>
    </row>
    <row r="580" spans="4:4" s="52" customFormat="1" x14ac:dyDescent="0.3">
      <c r="D580" s="190"/>
    </row>
    <row r="581" spans="4:4" s="52" customFormat="1" x14ac:dyDescent="0.3">
      <c r="D581" s="190"/>
    </row>
    <row r="582" spans="4:4" s="52" customFormat="1" x14ac:dyDescent="0.3">
      <c r="D582" s="190"/>
    </row>
    <row r="583" spans="4:4" s="52" customFormat="1" x14ac:dyDescent="0.3">
      <c r="D583" s="190"/>
    </row>
    <row r="584" spans="4:4" s="52" customFormat="1" x14ac:dyDescent="0.3">
      <c r="D584" s="190"/>
    </row>
    <row r="585" spans="4:4" s="52" customFormat="1" x14ac:dyDescent="0.3">
      <c r="D585" s="190"/>
    </row>
    <row r="586" spans="4:4" s="52" customFormat="1" x14ac:dyDescent="0.3">
      <c r="D586" s="190"/>
    </row>
    <row r="587" spans="4:4" s="52" customFormat="1" x14ac:dyDescent="0.3">
      <c r="D587" s="190"/>
    </row>
    <row r="588" spans="4:4" s="52" customFormat="1" x14ac:dyDescent="0.3">
      <c r="D588" s="190"/>
    </row>
    <row r="589" spans="4:4" s="52" customFormat="1" x14ac:dyDescent="0.3">
      <c r="D589" s="190"/>
    </row>
    <row r="590" spans="4:4" s="52" customFormat="1" x14ac:dyDescent="0.3">
      <c r="D590" s="190"/>
    </row>
    <row r="591" spans="4:4" s="52" customFormat="1" x14ac:dyDescent="0.3">
      <c r="D591" s="190"/>
    </row>
    <row r="592" spans="4:4" s="52" customFormat="1" x14ac:dyDescent="0.3">
      <c r="D592" s="190"/>
    </row>
    <row r="593" spans="4:4" s="52" customFormat="1" x14ac:dyDescent="0.3">
      <c r="D593" s="190"/>
    </row>
    <row r="594" spans="4:4" s="52" customFormat="1" x14ac:dyDescent="0.3">
      <c r="D594" s="190"/>
    </row>
    <row r="595" spans="4:4" s="52" customFormat="1" x14ac:dyDescent="0.3">
      <c r="D595" s="190"/>
    </row>
    <row r="596" spans="4:4" s="52" customFormat="1" x14ac:dyDescent="0.3">
      <c r="D596" s="190"/>
    </row>
    <row r="597" spans="4:4" s="52" customFormat="1" x14ac:dyDescent="0.3">
      <c r="D597" s="190"/>
    </row>
    <row r="598" spans="4:4" s="52" customFormat="1" x14ac:dyDescent="0.3">
      <c r="D598" s="190"/>
    </row>
    <row r="599" spans="4:4" s="52" customFormat="1" x14ac:dyDescent="0.3">
      <c r="D599" s="190"/>
    </row>
    <row r="600" spans="4:4" s="52" customFormat="1" x14ac:dyDescent="0.3">
      <c r="D600" s="190"/>
    </row>
    <row r="601" spans="4:4" s="52" customFormat="1" x14ac:dyDescent="0.3">
      <c r="D601" s="190"/>
    </row>
    <row r="602" spans="4:4" s="52" customFormat="1" x14ac:dyDescent="0.3">
      <c r="D602" s="190"/>
    </row>
    <row r="603" spans="4:4" s="52" customFormat="1" x14ac:dyDescent="0.3">
      <c r="D603" s="190"/>
    </row>
    <row r="604" spans="4:4" s="52" customFormat="1" x14ac:dyDescent="0.3">
      <c r="D604" s="190"/>
    </row>
    <row r="605" spans="4:4" s="52" customFormat="1" x14ac:dyDescent="0.3">
      <c r="D605" s="190"/>
    </row>
    <row r="606" spans="4:4" s="52" customFormat="1" x14ac:dyDescent="0.3">
      <c r="D606" s="190"/>
    </row>
    <row r="607" spans="4:4" s="52" customFormat="1" x14ac:dyDescent="0.3">
      <c r="D607" s="190"/>
    </row>
    <row r="608" spans="4:4" s="52" customFormat="1" x14ac:dyDescent="0.3">
      <c r="D608" s="190"/>
    </row>
    <row r="609" spans="4:4" s="52" customFormat="1" x14ac:dyDescent="0.3">
      <c r="D609" s="190"/>
    </row>
    <row r="610" spans="4:4" s="52" customFormat="1" x14ac:dyDescent="0.3">
      <c r="D610" s="190"/>
    </row>
    <row r="611" spans="4:4" s="52" customFormat="1" x14ac:dyDescent="0.3">
      <c r="D611" s="190"/>
    </row>
    <row r="612" spans="4:4" s="52" customFormat="1" x14ac:dyDescent="0.3">
      <c r="D612" s="190"/>
    </row>
    <row r="613" spans="4:4" s="52" customFormat="1" x14ac:dyDescent="0.3">
      <c r="D613" s="190"/>
    </row>
    <row r="614" spans="4:4" s="52" customFormat="1" x14ac:dyDescent="0.3">
      <c r="D614" s="190"/>
    </row>
    <row r="615" spans="4:4" s="52" customFormat="1" x14ac:dyDescent="0.3">
      <c r="D615" s="190"/>
    </row>
    <row r="616" spans="4:4" s="52" customFormat="1" x14ac:dyDescent="0.3">
      <c r="D616" s="190"/>
    </row>
    <row r="617" spans="4:4" s="52" customFormat="1" x14ac:dyDescent="0.3">
      <c r="D617" s="190"/>
    </row>
    <row r="618" spans="4:4" s="52" customFormat="1" x14ac:dyDescent="0.3">
      <c r="D618" s="190"/>
    </row>
    <row r="619" spans="4:4" s="52" customFormat="1" x14ac:dyDescent="0.3">
      <c r="D619" s="190"/>
    </row>
    <row r="620" spans="4:4" s="52" customFormat="1" x14ac:dyDescent="0.3">
      <c r="D620" s="190"/>
    </row>
    <row r="621" spans="4:4" s="52" customFormat="1" x14ac:dyDescent="0.3">
      <c r="D621" s="190"/>
    </row>
    <row r="622" spans="4:4" s="52" customFormat="1" x14ac:dyDescent="0.3">
      <c r="D622" s="190"/>
    </row>
    <row r="623" spans="4:4" s="52" customFormat="1" x14ac:dyDescent="0.3">
      <c r="D623" s="190"/>
    </row>
    <row r="624" spans="4:4" s="52" customFormat="1" x14ac:dyDescent="0.3">
      <c r="D624" s="190"/>
    </row>
    <row r="625" spans="1:4" s="52" customFormat="1" x14ac:dyDescent="0.3">
      <c r="D625" s="190"/>
    </row>
    <row r="626" spans="1:4" s="52" customFormat="1" x14ac:dyDescent="0.3">
      <c r="D626" s="190"/>
    </row>
    <row r="627" spans="1:4" s="52" customFormat="1" x14ac:dyDescent="0.3">
      <c r="D627" s="190"/>
    </row>
    <row r="628" spans="1:4" s="52" customFormat="1" x14ac:dyDescent="0.3">
      <c r="D628" s="190"/>
    </row>
    <row r="629" spans="1:4" s="52" customFormat="1" x14ac:dyDescent="0.3">
      <c r="D629" s="190"/>
    </row>
    <row r="630" spans="1:4" s="52" customFormat="1" x14ac:dyDescent="0.3">
      <c r="D630" s="190"/>
    </row>
    <row r="631" spans="1:4" s="52" customFormat="1" x14ac:dyDescent="0.3">
      <c r="D631" s="190"/>
    </row>
    <row r="632" spans="1:4" s="52" customFormat="1" x14ac:dyDescent="0.3">
      <c r="D632" s="190"/>
    </row>
    <row r="633" spans="1:4" x14ac:dyDescent="0.3">
      <c r="A633" s="52"/>
      <c r="B633" s="52"/>
      <c r="C633" s="52"/>
      <c r="D633" s="190"/>
    </row>
    <row r="634" spans="1:4" x14ac:dyDescent="0.3">
      <c r="A634" s="52"/>
      <c r="B634" s="52"/>
      <c r="C634" s="52"/>
      <c r="D634" s="190"/>
    </row>
    <row r="635" spans="1:4" x14ac:dyDescent="0.3">
      <c r="A635" s="52"/>
      <c r="B635" s="52"/>
      <c r="C635" s="52"/>
      <c r="D635" s="190"/>
    </row>
    <row r="636" spans="1:4" x14ac:dyDescent="0.3">
      <c r="A636" s="52"/>
      <c r="B636" s="52"/>
      <c r="C636" s="52"/>
      <c r="D636" s="190"/>
    </row>
    <row r="637" spans="1:4" x14ac:dyDescent="0.3">
      <c r="A637" s="52"/>
      <c r="B637" s="52"/>
      <c r="C637" s="52"/>
      <c r="D637" s="190"/>
    </row>
    <row r="638" spans="1:4" x14ac:dyDescent="0.3">
      <c r="A638" s="52"/>
      <c r="B638" s="52"/>
      <c r="C638" s="52"/>
      <c r="D638" s="190"/>
    </row>
    <row r="639" spans="1:4" x14ac:dyDescent="0.3">
      <c r="A639" s="52"/>
      <c r="B639" s="52"/>
      <c r="C639" s="52"/>
      <c r="D639" s="190"/>
    </row>
    <row r="640" spans="1:4" x14ac:dyDescent="0.3">
      <c r="A640" s="52"/>
      <c r="B640" s="52"/>
      <c r="C640" s="52"/>
      <c r="D640" s="190"/>
    </row>
    <row r="641" spans="1:4" x14ac:dyDescent="0.3">
      <c r="A641" s="52"/>
      <c r="B641" s="52"/>
      <c r="C641" s="52"/>
      <c r="D641" s="190"/>
    </row>
    <row r="642" spans="1:4" x14ac:dyDescent="0.3">
      <c r="A642" s="52"/>
      <c r="B642" s="52"/>
      <c r="C642" s="52"/>
      <c r="D642" s="190"/>
    </row>
    <row r="643" spans="1:4" x14ac:dyDescent="0.3">
      <c r="A643" s="52"/>
      <c r="B643" s="52"/>
      <c r="C643" s="52"/>
      <c r="D643" s="190"/>
    </row>
  </sheetData>
  <mergeCells count="14">
    <mergeCell ref="E10:E11"/>
    <mergeCell ref="F10:F11"/>
    <mergeCell ref="A7:D8"/>
    <mergeCell ref="A9:D9"/>
    <mergeCell ref="A10:A11"/>
    <mergeCell ref="B10:B11"/>
    <mergeCell ref="C10:C11"/>
    <mergeCell ref="D10:D11"/>
    <mergeCell ref="C1:D1"/>
    <mergeCell ref="A2:D2"/>
    <mergeCell ref="A3:D3"/>
    <mergeCell ref="A4:D4"/>
    <mergeCell ref="A5:B5"/>
    <mergeCell ref="C5:D5"/>
  </mergeCells>
  <pageMargins left="0" right="0" top="0.19685039370078741" bottom="0" header="0.51181102362204722" footer="0.51181102362204722"/>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5"/>
  <sheetViews>
    <sheetView zoomScale="78" zoomScaleNormal="78" workbookViewId="0">
      <pane ySplit="11" topLeftCell="A110" activePane="bottomLeft" state="frozen"/>
      <selection pane="bottomLeft" activeCell="C1" sqref="C1:E1"/>
    </sheetView>
  </sheetViews>
  <sheetFormatPr defaultRowHeight="16.5" x14ac:dyDescent="0.3"/>
  <cols>
    <col min="1" max="1" width="49.7109375" style="2" customWidth="1"/>
    <col min="2" max="2" width="13.28515625" style="2" customWidth="1"/>
    <col min="3" max="3" width="9.140625" style="2" customWidth="1"/>
    <col min="4" max="4" width="11.7109375" style="2" customWidth="1"/>
    <col min="5" max="5" width="11.85546875" style="2" customWidth="1"/>
    <col min="6" max="6" width="10" style="2" customWidth="1"/>
    <col min="7" max="7" width="7.28515625" style="2" customWidth="1"/>
    <col min="8" max="8" width="4.85546875" style="2" customWidth="1"/>
    <col min="9" max="9" width="3.42578125" style="2" customWidth="1"/>
    <col min="10" max="10" width="4.140625" style="2" customWidth="1"/>
    <col min="11" max="11" width="3.42578125" style="2" customWidth="1"/>
    <col min="12" max="16384" width="9.140625" style="2"/>
  </cols>
  <sheetData>
    <row r="1" spans="1:9" x14ac:dyDescent="0.3">
      <c r="A1" s="2" t="s">
        <v>181</v>
      </c>
      <c r="C1" s="322" t="s">
        <v>174</v>
      </c>
      <c r="D1" s="322"/>
      <c r="E1" s="322"/>
    </row>
    <row r="2" spans="1:9" x14ac:dyDescent="0.3">
      <c r="A2" s="322" t="s">
        <v>13</v>
      </c>
      <c r="B2" s="322"/>
      <c r="C2" s="322"/>
      <c r="D2" s="322"/>
      <c r="E2" s="322"/>
    </row>
    <row r="3" spans="1:9" x14ac:dyDescent="0.3">
      <c r="A3" s="322" t="s">
        <v>18</v>
      </c>
      <c r="B3" s="322"/>
      <c r="C3" s="322"/>
      <c r="D3" s="322"/>
      <c r="E3" s="322"/>
    </row>
    <row r="4" spans="1:9" x14ac:dyDescent="0.3">
      <c r="A4" s="322" t="s">
        <v>165</v>
      </c>
      <c r="B4" s="322"/>
      <c r="C4" s="322"/>
      <c r="D4" s="322"/>
      <c r="E4" s="322"/>
    </row>
    <row r="5" spans="1:9" x14ac:dyDescent="0.3">
      <c r="A5" s="322"/>
      <c r="B5" s="322"/>
      <c r="C5" s="322" t="s">
        <v>186</v>
      </c>
      <c r="D5" s="322"/>
      <c r="E5" s="339"/>
    </row>
    <row r="6" spans="1:9" ht="12.75" customHeight="1" x14ac:dyDescent="0.3">
      <c r="A6" s="300" t="s">
        <v>181</v>
      </c>
    </row>
    <row r="7" spans="1:9" x14ac:dyDescent="0.3">
      <c r="A7" s="346" t="s">
        <v>351</v>
      </c>
      <c r="B7" s="346"/>
      <c r="C7" s="346"/>
      <c r="D7" s="346"/>
      <c r="E7" s="55"/>
      <c r="F7" s="55"/>
      <c r="G7" s="52"/>
    </row>
    <row r="8" spans="1:9" ht="52.5" customHeight="1" x14ac:dyDescent="0.3">
      <c r="A8" s="346"/>
      <c r="B8" s="346"/>
      <c r="C8" s="346"/>
      <c r="D8" s="346"/>
      <c r="E8" s="55"/>
      <c r="F8" s="55"/>
    </row>
    <row r="9" spans="1:9" x14ac:dyDescent="0.3">
      <c r="A9" s="355"/>
      <c r="B9" s="355"/>
      <c r="C9" s="355"/>
      <c r="D9" s="355"/>
      <c r="E9" s="55"/>
      <c r="F9" s="55"/>
    </row>
    <row r="10" spans="1:9" ht="12.75" customHeight="1" x14ac:dyDescent="0.3">
      <c r="A10" s="350" t="s">
        <v>2</v>
      </c>
      <c r="B10" s="350" t="s">
        <v>57</v>
      </c>
      <c r="C10" s="350" t="s">
        <v>58</v>
      </c>
      <c r="D10" s="353" t="s">
        <v>200</v>
      </c>
      <c r="E10" s="353" t="s">
        <v>345</v>
      </c>
      <c r="F10" s="354"/>
    </row>
    <row r="11" spans="1:9" ht="51" customHeight="1" x14ac:dyDescent="0.3">
      <c r="A11" s="351"/>
      <c r="B11" s="351"/>
      <c r="C11" s="351"/>
      <c r="D11" s="353"/>
      <c r="E11" s="353"/>
      <c r="F11" s="354"/>
      <c r="G11" s="183"/>
      <c r="H11" s="183"/>
      <c r="I11" s="183"/>
    </row>
    <row r="12" spans="1:9" ht="51.75" customHeight="1" x14ac:dyDescent="0.3">
      <c r="A12" s="248" t="s">
        <v>59</v>
      </c>
      <c r="B12" s="249" t="s">
        <v>201</v>
      </c>
      <c r="C12" s="250"/>
      <c r="D12" s="251">
        <f>D13+D17+D21</f>
        <v>815656.37</v>
      </c>
      <c r="E12" s="251">
        <f>E13+E17+E22</f>
        <v>0</v>
      </c>
      <c r="F12" s="199"/>
    </row>
    <row r="13" spans="1:9" ht="63.75" customHeight="1" x14ac:dyDescent="0.3">
      <c r="A13" s="108" t="s">
        <v>60</v>
      </c>
      <c r="B13" s="252" t="s">
        <v>202</v>
      </c>
      <c r="C13" s="253"/>
      <c r="D13" s="254">
        <f t="shared" ref="D13:E15" si="0">D14</f>
        <v>505855.18</v>
      </c>
      <c r="E13" s="254">
        <f t="shared" si="0"/>
        <v>0</v>
      </c>
      <c r="F13" s="193"/>
    </row>
    <row r="14" spans="1:9" ht="67.5" customHeight="1" x14ac:dyDescent="0.3">
      <c r="A14" s="108" t="s">
        <v>310</v>
      </c>
      <c r="B14" s="252" t="s">
        <v>214</v>
      </c>
      <c r="C14" s="253"/>
      <c r="D14" s="254">
        <f t="shared" si="0"/>
        <v>505855.18</v>
      </c>
      <c r="E14" s="254">
        <f t="shared" si="0"/>
        <v>0</v>
      </c>
      <c r="F14" s="193"/>
    </row>
    <row r="15" spans="1:9" ht="49.5" customHeight="1" x14ac:dyDescent="0.3">
      <c r="A15" s="255" t="s">
        <v>172</v>
      </c>
      <c r="B15" s="243" t="s">
        <v>294</v>
      </c>
      <c r="C15" s="243"/>
      <c r="D15" s="254">
        <f t="shared" si="0"/>
        <v>505855.18</v>
      </c>
      <c r="E15" s="254">
        <f t="shared" si="0"/>
        <v>0</v>
      </c>
      <c r="F15" s="193"/>
    </row>
    <row r="16" spans="1:9" ht="36.75" customHeight="1" x14ac:dyDescent="0.3">
      <c r="A16" s="255" t="s">
        <v>77</v>
      </c>
      <c r="B16" s="243"/>
      <c r="C16" s="243">
        <v>200</v>
      </c>
      <c r="D16" s="254">
        <v>505855.18</v>
      </c>
      <c r="E16" s="254">
        <v>0</v>
      </c>
      <c r="F16" s="193"/>
    </row>
    <row r="17" spans="1:6" ht="46.5" customHeight="1" x14ac:dyDescent="0.3">
      <c r="A17" s="108" t="s">
        <v>62</v>
      </c>
      <c r="B17" s="252" t="s">
        <v>204</v>
      </c>
      <c r="C17" s="253"/>
      <c r="D17" s="254">
        <f>D18</f>
        <v>257296.48</v>
      </c>
      <c r="E17" s="254">
        <f>E19</f>
        <v>0</v>
      </c>
      <c r="F17" s="62"/>
    </row>
    <row r="18" spans="1:6" ht="46.5" customHeight="1" x14ac:dyDescent="0.3">
      <c r="A18" s="108" t="s">
        <v>311</v>
      </c>
      <c r="B18" s="252" t="s">
        <v>215</v>
      </c>
      <c r="C18" s="253"/>
      <c r="D18" s="254">
        <f>D19</f>
        <v>257296.48</v>
      </c>
      <c r="E18" s="254">
        <f>E19</f>
        <v>0</v>
      </c>
      <c r="F18" s="62"/>
    </row>
    <row r="19" spans="1:6" ht="87.75" customHeight="1" x14ac:dyDescent="0.3">
      <c r="A19" s="255" t="s">
        <v>171</v>
      </c>
      <c r="B19" s="250" t="s">
        <v>295</v>
      </c>
      <c r="C19" s="253"/>
      <c r="D19" s="254">
        <v>257296.48</v>
      </c>
      <c r="E19" s="254">
        <v>0</v>
      </c>
      <c r="F19" s="193"/>
    </row>
    <row r="20" spans="1:6" ht="33.75" customHeight="1" x14ac:dyDescent="0.3">
      <c r="A20" s="255" t="s">
        <v>77</v>
      </c>
      <c r="B20" s="243"/>
      <c r="C20" s="243">
        <v>200</v>
      </c>
      <c r="D20" s="254">
        <v>257296.48</v>
      </c>
      <c r="E20" s="254">
        <v>0</v>
      </c>
      <c r="F20" s="193"/>
    </row>
    <row r="21" spans="1:6" ht="21.75" customHeight="1" x14ac:dyDescent="0.3">
      <c r="A21" s="108" t="s">
        <v>64</v>
      </c>
      <c r="B21" s="252" t="s">
        <v>206</v>
      </c>
      <c r="C21" s="253"/>
      <c r="D21" s="254">
        <f>D22</f>
        <v>52504.71</v>
      </c>
      <c r="E21" s="254">
        <f>E23</f>
        <v>0</v>
      </c>
      <c r="F21" s="193"/>
    </row>
    <row r="22" spans="1:6" ht="82.5" customHeight="1" x14ac:dyDescent="0.3">
      <c r="A22" s="108" t="s">
        <v>312</v>
      </c>
      <c r="B22" s="252" t="s">
        <v>216</v>
      </c>
      <c r="C22" s="253"/>
      <c r="D22" s="254">
        <f>D23</f>
        <v>52504.71</v>
      </c>
      <c r="E22" s="254">
        <f>E23</f>
        <v>0</v>
      </c>
      <c r="F22" s="193"/>
    </row>
    <row r="23" spans="1:6" ht="48.75" customHeight="1" x14ac:dyDescent="0.3">
      <c r="A23" s="255" t="s">
        <v>170</v>
      </c>
      <c r="B23" s="250" t="s">
        <v>296</v>
      </c>
      <c r="C23" s="253"/>
      <c r="D23" s="254">
        <f>D24</f>
        <v>52504.71</v>
      </c>
      <c r="E23" s="254">
        <f>E24</f>
        <v>0</v>
      </c>
      <c r="F23" s="62"/>
    </row>
    <row r="24" spans="1:6" ht="34.5" customHeight="1" x14ac:dyDescent="0.3">
      <c r="A24" s="255" t="s">
        <v>77</v>
      </c>
      <c r="B24" s="243"/>
      <c r="C24" s="243">
        <v>200</v>
      </c>
      <c r="D24" s="254">
        <v>52504.71</v>
      </c>
      <c r="E24" s="256">
        <v>0</v>
      </c>
      <c r="F24" s="62"/>
    </row>
    <row r="25" spans="1:6" ht="32.25" customHeight="1" x14ac:dyDescent="0.3">
      <c r="A25" s="248" t="s">
        <v>66</v>
      </c>
      <c r="B25" s="249" t="s">
        <v>208</v>
      </c>
      <c r="C25" s="253"/>
      <c r="D25" s="254">
        <f>D26</f>
        <v>72320.75</v>
      </c>
      <c r="E25" s="254">
        <f t="shared" ref="D25:E28" si="1">E26</f>
        <v>0</v>
      </c>
      <c r="F25" s="62"/>
    </row>
    <row r="26" spans="1:6" ht="57" customHeight="1" x14ac:dyDescent="0.3">
      <c r="A26" s="108" t="s">
        <v>67</v>
      </c>
      <c r="B26" s="252" t="s">
        <v>209</v>
      </c>
      <c r="C26" s="253"/>
      <c r="D26" s="254">
        <f>D27</f>
        <v>72320.75</v>
      </c>
      <c r="E26" s="254">
        <f>E28</f>
        <v>0</v>
      </c>
      <c r="F26" s="62"/>
    </row>
    <row r="27" spans="1:6" ht="57" customHeight="1" x14ac:dyDescent="0.3">
      <c r="A27" s="108" t="s">
        <v>313</v>
      </c>
      <c r="B27" s="252" t="s">
        <v>217</v>
      </c>
      <c r="C27" s="253"/>
      <c r="D27" s="254">
        <f>D28</f>
        <v>72320.75</v>
      </c>
      <c r="E27" s="254">
        <f>E28</f>
        <v>0</v>
      </c>
      <c r="F27" s="62"/>
    </row>
    <row r="28" spans="1:6" ht="52.5" customHeight="1" x14ac:dyDescent="0.3">
      <c r="A28" s="255" t="s">
        <v>169</v>
      </c>
      <c r="B28" s="250" t="s">
        <v>297</v>
      </c>
      <c r="C28" s="253"/>
      <c r="D28" s="254">
        <f t="shared" si="1"/>
        <v>72320.75</v>
      </c>
      <c r="E28" s="254">
        <f t="shared" si="1"/>
        <v>0</v>
      </c>
      <c r="F28" s="62"/>
    </row>
    <row r="29" spans="1:6" ht="34.5" customHeight="1" x14ac:dyDescent="0.3">
      <c r="A29" s="255" t="s">
        <v>77</v>
      </c>
      <c r="B29" s="243"/>
      <c r="C29" s="243">
        <v>200</v>
      </c>
      <c r="D29" s="254">
        <v>72320.75</v>
      </c>
      <c r="E29" s="256">
        <v>0</v>
      </c>
      <c r="F29" s="62"/>
    </row>
    <row r="30" spans="1:6" ht="48.75" customHeight="1" x14ac:dyDescent="0.3">
      <c r="A30" s="248" t="s">
        <v>69</v>
      </c>
      <c r="B30" s="249" t="s">
        <v>211</v>
      </c>
      <c r="C30" s="253"/>
      <c r="D30" s="254">
        <f>D31</f>
        <v>480000</v>
      </c>
      <c r="E30" s="254">
        <f>E31</f>
        <v>250000</v>
      </c>
      <c r="F30" s="62"/>
    </row>
    <row r="31" spans="1:6" ht="55.5" customHeight="1" x14ac:dyDescent="0.3">
      <c r="A31" s="246" t="s">
        <v>70</v>
      </c>
      <c r="B31" s="108" t="s">
        <v>213</v>
      </c>
      <c r="C31" s="253"/>
      <c r="D31" s="254">
        <f>D33</f>
        <v>480000</v>
      </c>
      <c r="E31" s="254">
        <f>E33</f>
        <v>250000</v>
      </c>
      <c r="F31" s="62"/>
    </row>
    <row r="32" spans="1:6" ht="55.5" customHeight="1" x14ac:dyDescent="0.3">
      <c r="A32" s="246" t="s">
        <v>218</v>
      </c>
      <c r="B32" s="108" t="s">
        <v>219</v>
      </c>
      <c r="C32" s="253"/>
      <c r="D32" s="254">
        <f>D33</f>
        <v>480000</v>
      </c>
      <c r="E32" s="254">
        <f>E33</f>
        <v>250000</v>
      </c>
      <c r="F32" s="62"/>
    </row>
    <row r="33" spans="1:9" ht="64.5" customHeight="1" x14ac:dyDescent="0.3">
      <c r="A33" s="246" t="s">
        <v>298</v>
      </c>
      <c r="B33" s="250" t="s">
        <v>212</v>
      </c>
      <c r="C33" s="253"/>
      <c r="D33" s="254">
        <f>D34</f>
        <v>480000</v>
      </c>
      <c r="E33" s="256">
        <f>E34</f>
        <v>250000</v>
      </c>
      <c r="F33" s="62"/>
    </row>
    <row r="34" spans="1:9" ht="35.25" customHeight="1" x14ac:dyDescent="0.3">
      <c r="A34" s="255" t="s">
        <v>77</v>
      </c>
      <c r="B34" s="243"/>
      <c r="C34" s="243">
        <v>200</v>
      </c>
      <c r="D34" s="254">
        <v>480000</v>
      </c>
      <c r="E34" s="256">
        <v>250000</v>
      </c>
      <c r="F34" s="62"/>
    </row>
    <row r="35" spans="1:9" ht="35.25" customHeight="1" x14ac:dyDescent="0.3">
      <c r="A35" s="255" t="s">
        <v>376</v>
      </c>
      <c r="B35" s="243" t="s">
        <v>377</v>
      </c>
      <c r="C35" s="243"/>
      <c r="D35" s="254">
        <f>D36</f>
        <v>30000</v>
      </c>
      <c r="E35" s="256">
        <f>E36</f>
        <v>0</v>
      </c>
      <c r="F35" s="62"/>
    </row>
    <row r="36" spans="1:9" ht="35.25" customHeight="1" x14ac:dyDescent="0.3">
      <c r="A36" s="255" t="s">
        <v>77</v>
      </c>
      <c r="B36" s="243"/>
      <c r="C36" s="243">
        <v>200</v>
      </c>
      <c r="D36" s="254">
        <v>30000</v>
      </c>
      <c r="E36" s="256">
        <v>0</v>
      </c>
      <c r="F36" s="62"/>
    </row>
    <row r="37" spans="1:9" ht="52.5" customHeight="1" x14ac:dyDescent="0.3">
      <c r="A37" s="257" t="s">
        <v>107</v>
      </c>
      <c r="B37" s="258" t="s">
        <v>220</v>
      </c>
      <c r="C37" s="253"/>
      <c r="D37" s="254">
        <f t="shared" ref="D37" si="2">D38</f>
        <v>306000</v>
      </c>
      <c r="E37" s="254">
        <f>E38</f>
        <v>206000</v>
      </c>
      <c r="F37" s="62"/>
    </row>
    <row r="38" spans="1:9" ht="67.5" customHeight="1" x14ac:dyDescent="0.3">
      <c r="A38" s="259" t="s">
        <v>72</v>
      </c>
      <c r="B38" s="260" t="s">
        <v>221</v>
      </c>
      <c r="C38" s="253"/>
      <c r="D38" s="254">
        <f>D39+D42</f>
        <v>306000</v>
      </c>
      <c r="E38" s="254">
        <f>E39+E42</f>
        <v>206000</v>
      </c>
      <c r="F38" s="62"/>
    </row>
    <row r="39" spans="1:9" ht="66" customHeight="1" x14ac:dyDescent="0.3">
      <c r="A39" s="255" t="s">
        <v>222</v>
      </c>
      <c r="B39" s="243" t="s">
        <v>223</v>
      </c>
      <c r="C39" s="259"/>
      <c r="D39" s="261">
        <f>D40</f>
        <v>30000</v>
      </c>
      <c r="E39" s="256">
        <f>E40</f>
        <v>30000</v>
      </c>
      <c r="F39" s="62"/>
    </row>
    <row r="40" spans="1:9" ht="43.5" customHeight="1" x14ac:dyDescent="0.3">
      <c r="A40" s="255" t="s">
        <v>321</v>
      </c>
      <c r="B40" s="243" t="s">
        <v>226</v>
      </c>
      <c r="C40" s="259"/>
      <c r="D40" s="261">
        <f>D41</f>
        <v>30000</v>
      </c>
      <c r="E40" s="256">
        <f>E41</f>
        <v>30000</v>
      </c>
      <c r="F40" s="62"/>
    </row>
    <row r="41" spans="1:9" ht="42.75" customHeight="1" x14ac:dyDescent="0.3">
      <c r="A41" s="255" t="s">
        <v>77</v>
      </c>
      <c r="B41" s="243"/>
      <c r="C41" s="259">
        <v>200</v>
      </c>
      <c r="D41" s="261">
        <v>30000</v>
      </c>
      <c r="E41" s="256">
        <v>30000</v>
      </c>
      <c r="F41" s="62"/>
    </row>
    <row r="42" spans="1:9" ht="74.25" customHeight="1" x14ac:dyDescent="0.3">
      <c r="A42" s="255" t="s">
        <v>224</v>
      </c>
      <c r="B42" s="243" t="s">
        <v>225</v>
      </c>
      <c r="C42" s="259"/>
      <c r="D42" s="261">
        <f>D43</f>
        <v>276000</v>
      </c>
      <c r="E42" s="256">
        <f>E43</f>
        <v>176000</v>
      </c>
      <c r="F42" s="62"/>
    </row>
    <row r="43" spans="1:9" ht="32.25" customHeight="1" x14ac:dyDescent="0.3">
      <c r="A43" s="255" t="s">
        <v>321</v>
      </c>
      <c r="B43" s="243" t="s">
        <v>227</v>
      </c>
      <c r="C43" s="262"/>
      <c r="D43" s="261">
        <f>D44</f>
        <v>276000</v>
      </c>
      <c r="E43" s="256">
        <f>E44</f>
        <v>176000</v>
      </c>
      <c r="F43" s="62"/>
    </row>
    <row r="44" spans="1:9" ht="32.25" customHeight="1" x14ac:dyDescent="0.3">
      <c r="A44" s="255" t="s">
        <v>77</v>
      </c>
      <c r="B44" s="243"/>
      <c r="C44" s="259">
        <v>200</v>
      </c>
      <c r="D44" s="261">
        <v>276000</v>
      </c>
      <c r="E44" s="256">
        <v>176000</v>
      </c>
      <c r="F44" s="62"/>
    </row>
    <row r="45" spans="1:9" ht="48.75" customHeight="1" x14ac:dyDescent="0.3">
      <c r="A45" s="248" t="s">
        <v>73</v>
      </c>
      <c r="B45" s="249" t="s">
        <v>228</v>
      </c>
      <c r="C45" s="263"/>
      <c r="D45" s="256">
        <f>D50+D54+D46+D58</f>
        <v>1202022</v>
      </c>
      <c r="E45" s="256">
        <f>E50+E54</f>
        <v>0</v>
      </c>
      <c r="F45" s="62"/>
    </row>
    <row r="46" spans="1:9" ht="49.5" customHeight="1" x14ac:dyDescent="0.3">
      <c r="A46" s="232" t="s">
        <v>74</v>
      </c>
      <c r="B46" s="39" t="s">
        <v>229</v>
      </c>
      <c r="C46" s="65"/>
      <c r="D46" s="292">
        <f>D47</f>
        <v>948713</v>
      </c>
      <c r="E46" s="294">
        <f>E47</f>
        <v>0</v>
      </c>
      <c r="F46" s="62"/>
      <c r="G46" s="52"/>
      <c r="H46" s="52"/>
      <c r="I46" s="52"/>
    </row>
    <row r="47" spans="1:9" ht="49.5" customHeight="1" x14ac:dyDescent="0.3">
      <c r="A47" s="239" t="s">
        <v>307</v>
      </c>
      <c r="B47" s="41" t="s">
        <v>305</v>
      </c>
      <c r="C47" s="65"/>
      <c r="D47" s="292">
        <f>D48</f>
        <v>948713</v>
      </c>
      <c r="E47" s="294">
        <f>E48</f>
        <v>0</v>
      </c>
      <c r="F47" s="62"/>
      <c r="G47" s="52"/>
      <c r="H47" s="52"/>
      <c r="I47" s="52"/>
    </row>
    <row r="48" spans="1:9" ht="49.5" customHeight="1" x14ac:dyDescent="0.3">
      <c r="A48" s="239" t="s">
        <v>308</v>
      </c>
      <c r="B48" s="41" t="s">
        <v>309</v>
      </c>
      <c r="C48" s="68" t="s">
        <v>181</v>
      </c>
      <c r="D48" s="292">
        <v>948713</v>
      </c>
      <c r="E48" s="294">
        <v>0</v>
      </c>
      <c r="F48" s="62"/>
      <c r="G48" s="52"/>
      <c r="H48" s="52"/>
      <c r="I48" s="52"/>
    </row>
    <row r="49" spans="1:9" ht="49.5" customHeight="1" x14ac:dyDescent="0.3">
      <c r="A49" s="241" t="s">
        <v>238</v>
      </c>
      <c r="B49" s="41"/>
      <c r="C49" s="68" t="s">
        <v>306</v>
      </c>
      <c r="D49" s="293">
        <v>948713</v>
      </c>
      <c r="E49" s="297">
        <v>0</v>
      </c>
      <c r="F49" s="62"/>
      <c r="G49" s="52"/>
      <c r="H49" s="52"/>
      <c r="I49" s="52"/>
    </row>
    <row r="50" spans="1:9" ht="65.25" customHeight="1" x14ac:dyDescent="0.3">
      <c r="A50" s="246" t="s">
        <v>75</v>
      </c>
      <c r="B50" s="252" t="s">
        <v>231</v>
      </c>
      <c r="C50" s="264"/>
      <c r="D50" s="256">
        <f t="shared" ref="D50:E52" si="3">D51</f>
        <v>14400</v>
      </c>
      <c r="E50" s="256">
        <f t="shared" si="3"/>
        <v>0</v>
      </c>
      <c r="F50" s="62"/>
    </row>
    <row r="51" spans="1:9" ht="84" customHeight="1" x14ac:dyDescent="0.3">
      <c r="A51" s="243" t="s">
        <v>314</v>
      </c>
      <c r="B51" s="252" t="s">
        <v>237</v>
      </c>
      <c r="C51" s="264" t="s">
        <v>181</v>
      </c>
      <c r="D51" s="256">
        <f t="shared" si="3"/>
        <v>14400</v>
      </c>
      <c r="E51" s="256">
        <f t="shared" si="3"/>
        <v>0</v>
      </c>
      <c r="F51" s="62"/>
    </row>
    <row r="52" spans="1:9" ht="69" customHeight="1" x14ac:dyDescent="0.3">
      <c r="A52" s="246" t="s">
        <v>233</v>
      </c>
      <c r="B52" s="250" t="s">
        <v>299</v>
      </c>
      <c r="C52" s="264"/>
      <c r="D52" s="256">
        <f t="shared" si="3"/>
        <v>14400</v>
      </c>
      <c r="E52" s="256">
        <f t="shared" si="3"/>
        <v>0</v>
      </c>
      <c r="F52" s="62"/>
    </row>
    <row r="53" spans="1:9" ht="23.25" customHeight="1" x14ac:dyDescent="0.3">
      <c r="A53" s="243" t="s">
        <v>234</v>
      </c>
      <c r="B53" s="243"/>
      <c r="C53" s="243">
        <v>300</v>
      </c>
      <c r="D53" s="256">
        <v>14400</v>
      </c>
      <c r="E53" s="256">
        <v>0</v>
      </c>
      <c r="F53" s="62"/>
    </row>
    <row r="54" spans="1:9" ht="68.25" customHeight="1" x14ac:dyDescent="0.3">
      <c r="A54" s="265" t="s">
        <v>79</v>
      </c>
      <c r="B54" s="266" t="s">
        <v>232</v>
      </c>
      <c r="C54" s="267"/>
      <c r="D54" s="268">
        <f>D56</f>
        <v>108229</v>
      </c>
      <c r="E54" s="256">
        <f>E55</f>
        <v>0</v>
      </c>
      <c r="F54" s="62"/>
    </row>
    <row r="55" spans="1:9" ht="68.25" customHeight="1" x14ac:dyDescent="0.3">
      <c r="A55" s="246" t="s">
        <v>318</v>
      </c>
      <c r="B55" s="252" t="s">
        <v>239</v>
      </c>
      <c r="C55" s="267"/>
      <c r="D55" s="256">
        <f>D56</f>
        <v>108229</v>
      </c>
      <c r="E55" s="256">
        <f>E56</f>
        <v>0</v>
      </c>
      <c r="F55" s="62"/>
    </row>
    <row r="56" spans="1:9" ht="69" customHeight="1" x14ac:dyDescent="0.3">
      <c r="A56" s="246" t="s">
        <v>230</v>
      </c>
      <c r="B56" s="250" t="s">
        <v>240</v>
      </c>
      <c r="C56" s="267"/>
      <c r="D56" s="256">
        <f>D57</f>
        <v>108229</v>
      </c>
      <c r="E56" s="256">
        <f>E57</f>
        <v>0</v>
      </c>
      <c r="F56" s="62"/>
    </row>
    <row r="57" spans="1:9" ht="51.75" customHeight="1" x14ac:dyDescent="0.3">
      <c r="A57" s="241" t="s">
        <v>238</v>
      </c>
      <c r="B57" s="269"/>
      <c r="C57" s="241">
        <v>400</v>
      </c>
      <c r="D57" s="270">
        <v>108229</v>
      </c>
      <c r="E57" s="256">
        <v>0</v>
      </c>
      <c r="F57" s="62"/>
    </row>
    <row r="58" spans="1:9" ht="48.75" customHeight="1" x14ac:dyDescent="0.3">
      <c r="A58" s="242" t="s">
        <v>241</v>
      </c>
      <c r="B58" s="221" t="s">
        <v>242</v>
      </c>
      <c r="C58" s="64"/>
      <c r="D58" s="294">
        <f t="shared" ref="D58:E60" si="4">D59</f>
        <v>130680</v>
      </c>
      <c r="E58" s="294">
        <f t="shared" si="4"/>
        <v>0</v>
      </c>
      <c r="F58" s="60"/>
      <c r="G58" s="52"/>
      <c r="H58" s="52"/>
      <c r="I58" s="52"/>
    </row>
    <row r="59" spans="1:9" ht="72" customHeight="1" x14ac:dyDescent="0.3">
      <c r="A59" s="243" t="s">
        <v>315</v>
      </c>
      <c r="B59" s="1" t="s">
        <v>243</v>
      </c>
      <c r="C59" s="64"/>
      <c r="D59" s="294">
        <f t="shared" si="4"/>
        <v>130680</v>
      </c>
      <c r="E59" s="294">
        <f t="shared" si="4"/>
        <v>0</v>
      </c>
      <c r="F59" s="60"/>
      <c r="G59" s="52"/>
      <c r="H59" s="52"/>
      <c r="I59" s="52"/>
    </row>
    <row r="60" spans="1:9" ht="53.25" customHeight="1" x14ac:dyDescent="0.3">
      <c r="A60" s="239" t="s">
        <v>244</v>
      </c>
      <c r="B60" s="200" t="s">
        <v>368</v>
      </c>
      <c r="C60" s="64"/>
      <c r="D60" s="294">
        <f t="shared" si="4"/>
        <v>130680</v>
      </c>
      <c r="E60" s="294">
        <f t="shared" si="4"/>
        <v>0</v>
      </c>
      <c r="F60" s="60"/>
      <c r="G60" s="52"/>
      <c r="H60" s="52"/>
      <c r="I60" s="52"/>
    </row>
    <row r="61" spans="1:9" ht="23.25" customHeight="1" x14ac:dyDescent="0.3">
      <c r="A61" s="231" t="s">
        <v>234</v>
      </c>
      <c r="B61" s="63"/>
      <c r="C61" s="64">
        <v>300</v>
      </c>
      <c r="D61" s="294">
        <v>130680</v>
      </c>
      <c r="E61" s="294">
        <v>0</v>
      </c>
      <c r="F61" s="60"/>
      <c r="G61" s="52"/>
      <c r="H61" s="52"/>
      <c r="I61" s="52"/>
    </row>
    <row r="62" spans="1:9" ht="42" customHeight="1" x14ac:dyDescent="0.3">
      <c r="A62" s="248" t="s">
        <v>80</v>
      </c>
      <c r="B62" s="249" t="s">
        <v>245</v>
      </c>
      <c r="C62" s="264"/>
      <c r="D62" s="256">
        <f>D63</f>
        <v>12166984</v>
      </c>
      <c r="E62" s="256">
        <f>E63</f>
        <v>13308496</v>
      </c>
      <c r="F62" s="62"/>
    </row>
    <row r="63" spans="1:9" ht="46.5" customHeight="1" x14ac:dyDescent="0.3">
      <c r="A63" s="108" t="s">
        <v>81</v>
      </c>
      <c r="B63" s="252" t="s">
        <v>246</v>
      </c>
      <c r="C63" s="264"/>
      <c r="D63" s="256">
        <f>D64+D67</f>
        <v>12166984</v>
      </c>
      <c r="E63" s="256">
        <f>E64+E67</f>
        <v>13308496</v>
      </c>
      <c r="F63" s="62"/>
    </row>
    <row r="64" spans="1:9" ht="57" customHeight="1" x14ac:dyDescent="0.3">
      <c r="A64" s="108" t="s">
        <v>248</v>
      </c>
      <c r="B64" s="252" t="s">
        <v>249</v>
      </c>
      <c r="C64" s="264"/>
      <c r="D64" s="256">
        <f>D65</f>
        <v>3341000</v>
      </c>
      <c r="E64" s="256">
        <f>E65</f>
        <v>2114000</v>
      </c>
      <c r="F64" s="62"/>
    </row>
    <row r="65" spans="1:6" ht="51.75" customHeight="1" x14ac:dyDescent="0.3">
      <c r="A65" s="108" t="s">
        <v>253</v>
      </c>
      <c r="B65" s="252" t="s">
        <v>256</v>
      </c>
      <c r="C65" s="273"/>
      <c r="D65" s="256">
        <f>D66</f>
        <v>3341000</v>
      </c>
      <c r="E65" s="256">
        <f>E66</f>
        <v>2114000</v>
      </c>
      <c r="F65" s="62"/>
    </row>
    <row r="66" spans="1:6" ht="33.75" customHeight="1" x14ac:dyDescent="0.3">
      <c r="A66" s="271" t="s">
        <v>77</v>
      </c>
      <c r="B66" s="272"/>
      <c r="C66" s="273" t="s">
        <v>193</v>
      </c>
      <c r="D66" s="268">
        <v>3341000</v>
      </c>
      <c r="E66" s="268">
        <v>2114000</v>
      </c>
      <c r="F66" s="62"/>
    </row>
    <row r="67" spans="1:6" ht="51.75" customHeight="1" x14ac:dyDescent="0.3">
      <c r="A67" s="108" t="s">
        <v>251</v>
      </c>
      <c r="B67" s="252" t="s">
        <v>252</v>
      </c>
      <c r="C67" s="273"/>
      <c r="D67" s="256">
        <f>D68+D70+D72</f>
        <v>8825984</v>
      </c>
      <c r="E67" s="256">
        <f>E68+E70+E72</f>
        <v>11194496</v>
      </c>
      <c r="F67" s="62"/>
    </row>
    <row r="68" spans="1:6" ht="48" customHeight="1" x14ac:dyDescent="0.3">
      <c r="A68" s="108" t="s">
        <v>82</v>
      </c>
      <c r="B68" s="250" t="s">
        <v>254</v>
      </c>
      <c r="C68" s="267"/>
      <c r="D68" s="256">
        <f>D69</f>
        <v>8265984</v>
      </c>
      <c r="E68" s="256">
        <f>E69</f>
        <v>11194496</v>
      </c>
      <c r="F68" s="62"/>
    </row>
    <row r="69" spans="1:6" ht="37.5" customHeight="1" x14ac:dyDescent="0.3">
      <c r="A69" s="274" t="s">
        <v>77</v>
      </c>
      <c r="B69" s="231"/>
      <c r="C69" s="231">
        <v>200</v>
      </c>
      <c r="D69" s="256">
        <v>8265984</v>
      </c>
      <c r="E69" s="256">
        <v>11194496</v>
      </c>
      <c r="F69" s="62"/>
    </row>
    <row r="70" spans="1:6" ht="37.5" customHeight="1" x14ac:dyDescent="0.3">
      <c r="A70" s="23" t="s">
        <v>319</v>
      </c>
      <c r="B70" s="243" t="s">
        <v>255</v>
      </c>
      <c r="C70" s="231"/>
      <c r="D70" s="256">
        <f>D71</f>
        <v>560000</v>
      </c>
      <c r="E70" s="256">
        <f>E71</f>
        <v>0</v>
      </c>
      <c r="F70" s="62"/>
    </row>
    <row r="71" spans="1:6" ht="37.5" customHeight="1" x14ac:dyDescent="0.3">
      <c r="A71" s="274" t="s">
        <v>77</v>
      </c>
      <c r="B71" s="231"/>
      <c r="C71" s="231">
        <v>200</v>
      </c>
      <c r="D71" s="256">
        <v>560000</v>
      </c>
      <c r="E71" s="256">
        <v>0</v>
      </c>
      <c r="F71" s="62"/>
    </row>
    <row r="72" spans="1:6" ht="37.5" customHeight="1" x14ac:dyDescent="0.3">
      <c r="A72" s="230" t="s">
        <v>373</v>
      </c>
      <c r="B72" s="2" t="s">
        <v>374</v>
      </c>
      <c r="C72" s="64"/>
      <c r="D72" s="294">
        <f>D73</f>
        <v>0</v>
      </c>
      <c r="E72" s="294">
        <v>0</v>
      </c>
      <c r="F72" s="62"/>
    </row>
    <row r="73" spans="1:6" ht="37.5" customHeight="1" x14ac:dyDescent="0.3">
      <c r="A73" s="235" t="s">
        <v>238</v>
      </c>
      <c r="B73" s="63"/>
      <c r="C73" s="64">
        <v>400</v>
      </c>
      <c r="D73" s="294">
        <v>0</v>
      </c>
      <c r="E73" s="294">
        <v>0</v>
      </c>
      <c r="F73" s="62"/>
    </row>
    <row r="74" spans="1:6" ht="70.5" customHeight="1" x14ac:dyDescent="0.3">
      <c r="A74" s="257" t="s">
        <v>83</v>
      </c>
      <c r="B74" s="258" t="s">
        <v>257</v>
      </c>
      <c r="C74" s="264"/>
      <c r="D74" s="256">
        <f>D75</f>
        <v>50000</v>
      </c>
      <c r="E74" s="256">
        <f>E75</f>
        <v>10000</v>
      </c>
      <c r="F74" s="62"/>
    </row>
    <row r="75" spans="1:6" ht="73.5" customHeight="1" x14ac:dyDescent="0.3">
      <c r="A75" s="259" t="s">
        <v>84</v>
      </c>
      <c r="B75" s="260" t="s">
        <v>258</v>
      </c>
      <c r="C75" s="264"/>
      <c r="D75" s="256">
        <f>D76+D79</f>
        <v>50000</v>
      </c>
      <c r="E75" s="256">
        <f>E76+E79</f>
        <v>10000</v>
      </c>
      <c r="F75" s="62"/>
    </row>
    <row r="76" spans="1:6" ht="41.25" customHeight="1" x14ac:dyDescent="0.3">
      <c r="A76" s="259" t="s">
        <v>316</v>
      </c>
      <c r="B76" s="260" t="s">
        <v>259</v>
      </c>
      <c r="C76" s="264"/>
      <c r="D76" s="256">
        <f>D77</f>
        <v>40000</v>
      </c>
      <c r="E76" s="256">
        <f>E77</f>
        <v>5000</v>
      </c>
      <c r="F76" s="62"/>
    </row>
    <row r="77" spans="1:6" ht="41.25" customHeight="1" x14ac:dyDescent="0.3">
      <c r="A77" s="108" t="s">
        <v>85</v>
      </c>
      <c r="B77" s="252" t="s">
        <v>260</v>
      </c>
      <c r="C77" s="264"/>
      <c r="D77" s="256">
        <f>D78</f>
        <v>40000</v>
      </c>
      <c r="E77" s="254">
        <f>E78</f>
        <v>5000</v>
      </c>
      <c r="F77" s="62"/>
    </row>
    <row r="78" spans="1:6" ht="34.5" customHeight="1" x14ac:dyDescent="0.3">
      <c r="A78" s="255" t="s">
        <v>77</v>
      </c>
      <c r="B78" s="243"/>
      <c r="C78" s="259">
        <v>200</v>
      </c>
      <c r="D78" s="256">
        <v>40000</v>
      </c>
      <c r="E78" s="256">
        <v>5000</v>
      </c>
      <c r="F78" s="62"/>
    </row>
    <row r="79" spans="1:6" ht="62.25" customHeight="1" x14ac:dyDescent="0.3">
      <c r="A79" s="255" t="s">
        <v>317</v>
      </c>
      <c r="B79" s="243" t="s">
        <v>261</v>
      </c>
      <c r="C79" s="259"/>
      <c r="D79" s="256">
        <f>D80</f>
        <v>10000</v>
      </c>
      <c r="E79" s="256">
        <f>E80</f>
        <v>5000</v>
      </c>
      <c r="F79" s="62"/>
    </row>
    <row r="80" spans="1:6" ht="59.25" customHeight="1" x14ac:dyDescent="0.3">
      <c r="A80" s="108" t="s">
        <v>86</v>
      </c>
      <c r="B80" s="252" t="s">
        <v>262</v>
      </c>
      <c r="C80" s="264"/>
      <c r="D80" s="256">
        <f>D81</f>
        <v>10000</v>
      </c>
      <c r="E80" s="256">
        <f>E81</f>
        <v>5000</v>
      </c>
      <c r="F80" s="62"/>
    </row>
    <row r="81" spans="1:9" ht="34.5" customHeight="1" x14ac:dyDescent="0.3">
      <c r="A81" s="255" t="s">
        <v>77</v>
      </c>
      <c r="B81" s="243"/>
      <c r="C81" s="259">
        <v>200</v>
      </c>
      <c r="D81" s="256">
        <v>10000</v>
      </c>
      <c r="E81" s="256">
        <v>5000</v>
      </c>
      <c r="F81" s="62"/>
    </row>
    <row r="82" spans="1:9" ht="41.25" customHeight="1" x14ac:dyDescent="0.3">
      <c r="A82" s="257" t="s">
        <v>87</v>
      </c>
      <c r="B82" s="258" t="s">
        <v>300</v>
      </c>
      <c r="C82" s="264"/>
      <c r="D82" s="256">
        <f>D83</f>
        <v>4375000</v>
      </c>
      <c r="E82" s="256">
        <f>E83</f>
        <v>1129000</v>
      </c>
      <c r="F82" s="62"/>
    </row>
    <row r="83" spans="1:9" ht="56.25" customHeight="1" x14ac:dyDescent="0.3">
      <c r="A83" s="243" t="s">
        <v>88</v>
      </c>
      <c r="B83" s="250" t="s">
        <v>264</v>
      </c>
      <c r="C83" s="264"/>
      <c r="D83" s="256">
        <f>D90+D93+D96+D87+D84</f>
        <v>4375000</v>
      </c>
      <c r="E83" s="256">
        <f>E90+E93+E96</f>
        <v>1129000</v>
      </c>
      <c r="F83" s="62"/>
    </row>
    <row r="84" spans="1:9" ht="48.75" customHeight="1" x14ac:dyDescent="0.3">
      <c r="A84" s="234" t="s">
        <v>265</v>
      </c>
      <c r="B84" s="42" t="s">
        <v>266</v>
      </c>
      <c r="C84" s="77"/>
      <c r="D84" s="294">
        <f>D85</f>
        <v>150000</v>
      </c>
      <c r="E84" s="294">
        <f>E85</f>
        <v>0</v>
      </c>
      <c r="F84" s="60"/>
      <c r="G84" s="52"/>
      <c r="H84" s="52"/>
      <c r="I84" s="52"/>
    </row>
    <row r="85" spans="1:9" ht="48.75" customHeight="1" x14ac:dyDescent="0.3">
      <c r="A85" s="238" t="s">
        <v>322</v>
      </c>
      <c r="B85" s="46" t="s">
        <v>267</v>
      </c>
      <c r="C85" s="58"/>
      <c r="D85" s="292">
        <f>D86</f>
        <v>150000</v>
      </c>
      <c r="E85" s="294">
        <f>E86</f>
        <v>0</v>
      </c>
      <c r="F85" s="60"/>
      <c r="G85" s="52"/>
      <c r="H85" s="52"/>
      <c r="I85" s="52"/>
    </row>
    <row r="86" spans="1:9" ht="48.75" customHeight="1" x14ac:dyDescent="0.3">
      <c r="A86" s="235" t="s">
        <v>77</v>
      </c>
      <c r="B86" s="63"/>
      <c r="C86" s="73">
        <v>200</v>
      </c>
      <c r="D86" s="292">
        <v>150000</v>
      </c>
      <c r="E86" s="294">
        <v>0</v>
      </c>
      <c r="F86" s="60"/>
      <c r="G86" s="52"/>
      <c r="H86" s="52"/>
      <c r="I86" s="52"/>
    </row>
    <row r="87" spans="1:9" ht="33.75" customHeight="1" x14ac:dyDescent="0.3">
      <c r="A87" s="230" t="s">
        <v>268</v>
      </c>
      <c r="B87" s="299" t="s">
        <v>269</v>
      </c>
      <c r="C87" s="73"/>
      <c r="D87" s="292">
        <f>D88</f>
        <v>50000</v>
      </c>
      <c r="E87" s="294">
        <f>E88</f>
        <v>0</v>
      </c>
      <c r="F87" s="60"/>
      <c r="G87" s="52"/>
      <c r="H87" s="52"/>
      <c r="I87" s="52"/>
    </row>
    <row r="88" spans="1:9" ht="33" customHeight="1" x14ac:dyDescent="0.3">
      <c r="A88" s="238" t="s">
        <v>91</v>
      </c>
      <c r="B88" s="295" t="s">
        <v>270</v>
      </c>
      <c r="C88" s="58"/>
      <c r="D88" s="292">
        <f>D89</f>
        <v>50000</v>
      </c>
      <c r="E88" s="294">
        <f>E89</f>
        <v>0</v>
      </c>
      <c r="F88" s="60"/>
      <c r="G88" s="52"/>
      <c r="H88" s="52"/>
      <c r="I88" s="52"/>
    </row>
    <row r="89" spans="1:9" ht="33" customHeight="1" x14ac:dyDescent="0.3">
      <c r="A89" s="235" t="s">
        <v>77</v>
      </c>
      <c r="B89" s="63"/>
      <c r="C89" s="73">
        <v>200</v>
      </c>
      <c r="D89" s="293">
        <v>50000</v>
      </c>
      <c r="E89" s="294">
        <v>0</v>
      </c>
      <c r="F89" s="60"/>
      <c r="G89" s="52"/>
      <c r="H89" s="52"/>
      <c r="I89" s="52"/>
    </row>
    <row r="90" spans="1:9" ht="24" customHeight="1" x14ac:dyDescent="0.3">
      <c r="A90" s="255" t="s">
        <v>271</v>
      </c>
      <c r="B90" s="243" t="s">
        <v>272</v>
      </c>
      <c r="C90" s="262"/>
      <c r="D90" s="254">
        <f>D91</f>
        <v>280000</v>
      </c>
      <c r="E90" s="256">
        <f>E91</f>
        <v>0</v>
      </c>
      <c r="F90" s="62"/>
    </row>
    <row r="91" spans="1:9" ht="33.75" customHeight="1" x14ac:dyDescent="0.3">
      <c r="A91" s="259" t="s">
        <v>90</v>
      </c>
      <c r="B91" s="260" t="s">
        <v>275</v>
      </c>
      <c r="C91" s="276"/>
      <c r="D91" s="254">
        <f>D92</f>
        <v>280000</v>
      </c>
      <c r="E91" s="256">
        <f>E92</f>
        <v>0</v>
      </c>
      <c r="F91" s="62"/>
    </row>
    <row r="92" spans="1:9" ht="47.25" customHeight="1" x14ac:dyDescent="0.3">
      <c r="A92" s="274" t="s">
        <v>77</v>
      </c>
      <c r="B92" s="231"/>
      <c r="C92" s="262">
        <v>200</v>
      </c>
      <c r="D92" s="275">
        <v>280000</v>
      </c>
      <c r="E92" s="254">
        <v>0</v>
      </c>
      <c r="F92" s="62"/>
      <c r="G92" s="52"/>
      <c r="H92" s="52"/>
      <c r="I92" s="52"/>
    </row>
    <row r="93" spans="1:9" ht="59.25" customHeight="1" x14ac:dyDescent="0.3">
      <c r="A93" s="255" t="s">
        <v>273</v>
      </c>
      <c r="B93" s="243" t="s">
        <v>274</v>
      </c>
      <c r="C93" s="262"/>
      <c r="D93" s="275">
        <f>D94</f>
        <v>295000</v>
      </c>
      <c r="E93" s="256">
        <f>E94</f>
        <v>105000</v>
      </c>
      <c r="F93" s="62"/>
      <c r="G93" s="52"/>
      <c r="H93" s="52"/>
      <c r="I93" s="52"/>
    </row>
    <row r="94" spans="1:9" ht="49.5" customHeight="1" x14ac:dyDescent="0.3">
      <c r="A94" s="259" t="s">
        <v>322</v>
      </c>
      <c r="B94" s="260" t="s">
        <v>276</v>
      </c>
      <c r="C94" s="276"/>
      <c r="D94" s="254">
        <f>D95</f>
        <v>295000</v>
      </c>
      <c r="E94" s="256">
        <f>E95</f>
        <v>105000</v>
      </c>
      <c r="F94" s="62"/>
      <c r="G94" s="52"/>
      <c r="H94" s="52"/>
      <c r="I94" s="52"/>
    </row>
    <row r="95" spans="1:9" ht="30.75" customHeight="1" x14ac:dyDescent="0.3">
      <c r="A95" s="274" t="s">
        <v>77</v>
      </c>
      <c r="B95" s="231"/>
      <c r="C95" s="262">
        <v>200</v>
      </c>
      <c r="D95" s="254">
        <v>295000</v>
      </c>
      <c r="E95" s="256">
        <v>105000</v>
      </c>
      <c r="F95" s="62"/>
      <c r="G95" s="52"/>
      <c r="H95" s="52"/>
      <c r="I95" s="52"/>
    </row>
    <row r="96" spans="1:9" ht="29.25" customHeight="1" x14ac:dyDescent="0.3">
      <c r="A96" s="255" t="s">
        <v>277</v>
      </c>
      <c r="B96" s="243" t="s">
        <v>320</v>
      </c>
      <c r="C96" s="262"/>
      <c r="D96" s="254">
        <f>D97</f>
        <v>3600000</v>
      </c>
      <c r="E96" s="256">
        <f>E97</f>
        <v>1024000</v>
      </c>
      <c r="F96" s="62"/>
      <c r="G96" s="52"/>
      <c r="H96" s="52"/>
      <c r="I96" s="52"/>
    </row>
    <row r="97" spans="1:9" ht="33" customHeight="1" x14ac:dyDescent="0.3">
      <c r="A97" s="259" t="s">
        <v>89</v>
      </c>
      <c r="B97" s="260" t="s">
        <v>278</v>
      </c>
      <c r="C97" s="267"/>
      <c r="D97" s="256">
        <f>D98</f>
        <v>3600000</v>
      </c>
      <c r="E97" s="256">
        <f>E98</f>
        <v>1024000</v>
      </c>
      <c r="F97" s="62"/>
      <c r="G97" s="52"/>
      <c r="H97" s="52"/>
      <c r="I97" s="52"/>
    </row>
    <row r="98" spans="1:9" ht="49.5" customHeight="1" x14ac:dyDescent="0.3">
      <c r="A98" s="274" t="s">
        <v>77</v>
      </c>
      <c r="B98" s="231"/>
      <c r="C98" s="262">
        <v>200</v>
      </c>
      <c r="D98" s="268">
        <v>3600000</v>
      </c>
      <c r="E98" s="256">
        <v>1024000</v>
      </c>
      <c r="F98" s="62"/>
      <c r="G98" s="52"/>
      <c r="H98" s="52"/>
      <c r="I98" s="52"/>
    </row>
    <row r="99" spans="1:9" s="16" customFormat="1" ht="21" customHeight="1" x14ac:dyDescent="0.3">
      <c r="A99" s="257" t="s">
        <v>92</v>
      </c>
      <c r="B99" s="257" t="s">
        <v>279</v>
      </c>
      <c r="C99" s="253"/>
      <c r="D99" s="254">
        <f>D103+D105+D109+D111+D113+D100</f>
        <v>5285026.8</v>
      </c>
      <c r="E99" s="254">
        <f>E103+E105+E109+E111+E113+E100</f>
        <v>4799300</v>
      </c>
      <c r="F99" s="193"/>
    </row>
    <row r="100" spans="1:9" ht="45" customHeight="1" x14ac:dyDescent="0.3">
      <c r="A100" s="230" t="s">
        <v>349</v>
      </c>
      <c r="B100" s="285" t="s">
        <v>348</v>
      </c>
      <c r="C100" s="225"/>
      <c r="D100" s="298">
        <f>D101+D102</f>
        <v>180550</v>
      </c>
      <c r="E100" s="294">
        <f>E101+E102</f>
        <v>180550</v>
      </c>
      <c r="F100" s="60"/>
      <c r="G100" s="52"/>
      <c r="H100" s="52"/>
      <c r="I100" s="52"/>
    </row>
    <row r="101" spans="1:9" ht="57" customHeight="1" x14ac:dyDescent="0.3">
      <c r="A101" s="289" t="s">
        <v>350</v>
      </c>
      <c r="B101" s="285"/>
      <c r="C101" s="225" t="s">
        <v>292</v>
      </c>
      <c r="D101" s="296">
        <v>154654.03</v>
      </c>
      <c r="E101" s="297">
        <v>154654.03</v>
      </c>
      <c r="F101" s="60"/>
      <c r="G101" s="52"/>
      <c r="H101" s="52"/>
      <c r="I101" s="52"/>
    </row>
    <row r="102" spans="1:9" ht="42.75" customHeight="1" x14ac:dyDescent="0.3">
      <c r="A102" s="274" t="s">
        <v>77</v>
      </c>
      <c r="B102" s="306"/>
      <c r="C102" s="225" t="s">
        <v>193</v>
      </c>
      <c r="D102" s="296">
        <v>25895.97</v>
      </c>
      <c r="E102" s="297">
        <v>25895.97</v>
      </c>
      <c r="F102" s="60"/>
      <c r="G102" s="52"/>
      <c r="H102" s="52"/>
      <c r="I102" s="52"/>
    </row>
    <row r="103" spans="1:9" s="16" customFormat="1" ht="25.5" customHeight="1" x14ac:dyDescent="0.3">
      <c r="A103" s="108" t="s">
        <v>93</v>
      </c>
      <c r="B103" s="108" t="s">
        <v>280</v>
      </c>
      <c r="C103" s="253"/>
      <c r="D103" s="254">
        <f>D104</f>
        <v>990000</v>
      </c>
      <c r="E103" s="254">
        <f>E104</f>
        <v>990000</v>
      </c>
      <c r="F103" s="211"/>
    </row>
    <row r="104" spans="1:9" s="16" customFormat="1" ht="72.75" customHeight="1" x14ac:dyDescent="0.3">
      <c r="A104" s="274" t="s">
        <v>96</v>
      </c>
      <c r="B104" s="231"/>
      <c r="C104" s="259">
        <v>100</v>
      </c>
      <c r="D104" s="256">
        <v>990000</v>
      </c>
      <c r="E104" s="254">
        <v>990000</v>
      </c>
      <c r="F104" s="211"/>
    </row>
    <row r="105" spans="1:9" s="16" customFormat="1" ht="25.5" customHeight="1" x14ac:dyDescent="0.3">
      <c r="A105" s="108" t="s">
        <v>94</v>
      </c>
      <c r="B105" s="108" t="s">
        <v>281</v>
      </c>
      <c r="C105" s="259" t="s">
        <v>181</v>
      </c>
      <c r="D105" s="256">
        <f>D106+D107+D108</f>
        <v>3907750</v>
      </c>
      <c r="E105" s="254">
        <f>E106+E107+E108</f>
        <v>3487750</v>
      </c>
      <c r="F105" s="211"/>
    </row>
    <row r="106" spans="1:9" s="16" customFormat="1" ht="69" customHeight="1" x14ac:dyDescent="0.3">
      <c r="A106" s="274" t="s">
        <v>96</v>
      </c>
      <c r="B106" s="231"/>
      <c r="C106" s="259">
        <v>100</v>
      </c>
      <c r="D106" s="256">
        <v>3182750</v>
      </c>
      <c r="E106" s="254">
        <v>3182750</v>
      </c>
      <c r="F106" s="211"/>
    </row>
    <row r="107" spans="1:9" s="16" customFormat="1" ht="36" customHeight="1" x14ac:dyDescent="0.3">
      <c r="A107" s="274" t="s">
        <v>77</v>
      </c>
      <c r="B107" s="260"/>
      <c r="C107" s="253" t="s">
        <v>193</v>
      </c>
      <c r="D107" s="254">
        <v>645000</v>
      </c>
      <c r="E107" s="254">
        <v>225000</v>
      </c>
      <c r="F107" s="211"/>
    </row>
    <row r="108" spans="1:9" s="16" customFormat="1" ht="18.75" customHeight="1" x14ac:dyDescent="0.3">
      <c r="A108" s="274" t="s">
        <v>78</v>
      </c>
      <c r="B108" s="231"/>
      <c r="C108" s="259">
        <v>800</v>
      </c>
      <c r="D108" s="254">
        <v>80000</v>
      </c>
      <c r="E108" s="254">
        <v>80000</v>
      </c>
      <c r="F108" s="211"/>
    </row>
    <row r="109" spans="1:9" s="16" customFormat="1" ht="33" x14ac:dyDescent="0.3">
      <c r="A109" s="255" t="s">
        <v>108</v>
      </c>
      <c r="B109" s="108" t="s">
        <v>283</v>
      </c>
      <c r="C109" s="253"/>
      <c r="D109" s="254">
        <f>D110</f>
        <v>100000</v>
      </c>
      <c r="E109" s="256">
        <f>E110</f>
        <v>100000</v>
      </c>
      <c r="F109" s="62"/>
    </row>
    <row r="110" spans="1:9" s="16" customFormat="1" x14ac:dyDescent="0.3">
      <c r="A110" s="231" t="s">
        <v>78</v>
      </c>
      <c r="B110" s="231"/>
      <c r="C110" s="243">
        <v>800</v>
      </c>
      <c r="D110" s="254">
        <v>100000</v>
      </c>
      <c r="E110" s="256">
        <v>100000</v>
      </c>
      <c r="F110" s="62"/>
    </row>
    <row r="111" spans="1:9" s="16" customFormat="1" ht="82.5" x14ac:dyDescent="0.3">
      <c r="A111" s="255" t="s">
        <v>97</v>
      </c>
      <c r="B111" s="108" t="s">
        <v>284</v>
      </c>
      <c r="C111" s="279"/>
      <c r="D111" s="280">
        <f>D112</f>
        <v>65726.8</v>
      </c>
      <c r="E111" s="256">
        <f>E112</f>
        <v>0</v>
      </c>
      <c r="F111" s="62"/>
    </row>
    <row r="112" spans="1:9" s="16" customFormat="1" ht="27.75" customHeight="1" x14ac:dyDescent="0.3">
      <c r="A112" s="231" t="s">
        <v>76</v>
      </c>
      <c r="B112" s="231"/>
      <c r="C112" s="281">
        <v>500</v>
      </c>
      <c r="D112" s="254">
        <v>65726.8</v>
      </c>
      <c r="E112" s="256">
        <v>0</v>
      </c>
      <c r="F112" s="62"/>
    </row>
    <row r="113" spans="1:6" s="16" customFormat="1" ht="40.5" customHeight="1" x14ac:dyDescent="0.3">
      <c r="A113" s="277" t="s">
        <v>289</v>
      </c>
      <c r="B113" s="278" t="s">
        <v>290</v>
      </c>
      <c r="C113" s="253"/>
      <c r="D113" s="254">
        <f>D114</f>
        <v>41000</v>
      </c>
      <c r="E113" s="256">
        <f>E114</f>
        <v>41000</v>
      </c>
      <c r="F113" s="62"/>
    </row>
    <row r="114" spans="1:6" s="16" customFormat="1" ht="16.5" customHeight="1" x14ac:dyDescent="0.3">
      <c r="A114" s="283" t="s">
        <v>234</v>
      </c>
      <c r="B114" s="278"/>
      <c r="C114" s="253" t="s">
        <v>235</v>
      </c>
      <c r="D114" s="254">
        <v>41000</v>
      </c>
      <c r="E114" s="256">
        <v>41000</v>
      </c>
      <c r="F114" s="62"/>
    </row>
    <row r="115" spans="1:6" s="16" customFormat="1" ht="28.5" customHeight="1" x14ac:dyDescent="0.3">
      <c r="A115" s="282" t="s">
        <v>103</v>
      </c>
      <c r="B115" s="282"/>
      <c r="C115" s="253"/>
      <c r="D115" s="256">
        <f>D12+D25+D30+D37+D45+D62+D74+D82+D99</f>
        <v>24753009.920000002</v>
      </c>
      <c r="E115" s="256">
        <f>E12+E25+E30+E37+E45+E62+E74+E82+E99</f>
        <v>19702796</v>
      </c>
      <c r="F115" s="62"/>
    </row>
    <row r="116" spans="1:6" s="16" customFormat="1" ht="26.25" customHeight="1" x14ac:dyDescent="0.3">
      <c r="A116" s="246" t="s">
        <v>301</v>
      </c>
      <c r="B116" s="246"/>
      <c r="C116" s="253"/>
      <c r="D116" s="251">
        <v>378524.08</v>
      </c>
      <c r="E116" s="256">
        <v>437250</v>
      </c>
      <c r="F116" s="62"/>
    </row>
    <row r="117" spans="1:6" s="16" customFormat="1" ht="16.5" customHeight="1" x14ac:dyDescent="0.3">
      <c r="A117" s="282" t="s">
        <v>166</v>
      </c>
      <c r="B117" s="282"/>
      <c r="C117" s="250"/>
      <c r="D117" s="254">
        <f>D115+D116</f>
        <v>25131534</v>
      </c>
      <c r="E117" s="256">
        <f>E115+E116</f>
        <v>20140046</v>
      </c>
      <c r="F117" s="62"/>
    </row>
    <row r="118" spans="1:6" s="16" customFormat="1" ht="16.5" customHeight="1" x14ac:dyDescent="0.3">
      <c r="A118" s="86"/>
      <c r="B118" s="93"/>
      <c r="C118" s="197"/>
      <c r="D118" s="183"/>
      <c r="E118" s="62"/>
      <c r="F118" s="62"/>
    </row>
    <row r="119" spans="1:6" s="16" customFormat="1" ht="21.75" customHeight="1" x14ac:dyDescent="0.3">
      <c r="A119" s="204"/>
      <c r="B119" s="197"/>
      <c r="C119" s="183"/>
      <c r="D119" s="197"/>
      <c r="E119" s="208"/>
      <c r="F119" s="208"/>
    </row>
    <row r="120" spans="1:6" s="16" customFormat="1" ht="20.25" customHeight="1" x14ac:dyDescent="0.3">
      <c r="A120" s="204"/>
      <c r="B120" s="197"/>
      <c r="C120" s="197"/>
      <c r="D120" s="197"/>
    </row>
    <row r="121" spans="1:6" s="16" customFormat="1" x14ac:dyDescent="0.3">
      <c r="A121" s="203"/>
      <c r="B121" s="202"/>
      <c r="C121" s="197"/>
      <c r="D121" s="202"/>
    </row>
    <row r="122" spans="1:6" x14ac:dyDescent="0.3">
      <c r="A122" s="204"/>
      <c r="B122" s="197"/>
      <c r="C122" s="202"/>
      <c r="D122" s="197"/>
    </row>
    <row r="123" spans="1:6" x14ac:dyDescent="0.3">
      <c r="A123" s="86"/>
      <c r="B123" s="93"/>
      <c r="C123" s="197"/>
      <c r="D123" s="183"/>
    </row>
    <row r="124" spans="1:6" x14ac:dyDescent="0.3">
      <c r="A124" s="204"/>
      <c r="B124" s="197"/>
      <c r="C124" s="183"/>
      <c r="D124" s="197"/>
    </row>
    <row r="125" spans="1:6" x14ac:dyDescent="0.3">
      <c r="A125" s="204"/>
      <c r="B125" s="197"/>
      <c r="C125" s="197"/>
      <c r="D125" s="197"/>
    </row>
    <row r="126" spans="1:6" x14ac:dyDescent="0.3">
      <c r="A126" s="201"/>
      <c r="B126" s="202"/>
      <c r="C126" s="197"/>
      <c r="D126" s="202"/>
    </row>
    <row r="127" spans="1:6" x14ac:dyDescent="0.3">
      <c r="A127" s="86"/>
      <c r="B127" s="197"/>
      <c r="C127" s="202"/>
      <c r="D127" s="197"/>
    </row>
    <row r="128" spans="1:6" x14ac:dyDescent="0.3">
      <c r="A128" s="86"/>
      <c r="B128" s="197"/>
      <c r="C128" s="93"/>
      <c r="D128" s="197"/>
    </row>
    <row r="129" spans="1:4" x14ac:dyDescent="0.3">
      <c r="A129" s="86"/>
      <c r="B129" s="197"/>
      <c r="C129" s="93"/>
      <c r="D129" s="197"/>
    </row>
    <row r="130" spans="1:4" x14ac:dyDescent="0.3">
      <c r="A130" s="86"/>
      <c r="B130" s="197"/>
      <c r="C130" s="93"/>
      <c r="D130" s="197"/>
    </row>
    <row r="131" spans="1:4" x14ac:dyDescent="0.3">
      <c r="A131" s="86"/>
      <c r="B131" s="197"/>
      <c r="C131" s="93"/>
      <c r="D131" s="197"/>
    </row>
    <row r="132" spans="1:4" x14ac:dyDescent="0.3">
      <c r="A132" s="86"/>
      <c r="B132" s="197"/>
      <c r="C132" s="93"/>
      <c r="D132" s="197"/>
    </row>
    <row r="133" spans="1:4" x14ac:dyDescent="0.3">
      <c r="A133" s="86"/>
      <c r="B133" s="197"/>
      <c r="C133" s="93"/>
      <c r="D133" s="197"/>
    </row>
    <row r="134" spans="1:4" x14ac:dyDescent="0.3">
      <c r="A134" s="86"/>
      <c r="B134" s="197"/>
      <c r="C134" s="93"/>
      <c r="D134" s="197"/>
    </row>
    <row r="135" spans="1:4" x14ac:dyDescent="0.3">
      <c r="A135" s="86"/>
      <c r="B135" s="197"/>
      <c r="C135" s="93"/>
      <c r="D135" s="197"/>
    </row>
    <row r="136" spans="1:4" x14ac:dyDescent="0.3">
      <c r="A136" s="86"/>
      <c r="B136" s="197"/>
      <c r="C136" s="93"/>
      <c r="D136" s="197"/>
    </row>
    <row r="137" spans="1:4" x14ac:dyDescent="0.3">
      <c r="A137" s="86"/>
      <c r="B137" s="197"/>
      <c r="C137" s="93"/>
      <c r="D137" s="183"/>
    </row>
    <row r="138" spans="1:4" x14ac:dyDescent="0.3">
      <c r="A138" s="204"/>
      <c r="B138" s="197"/>
      <c r="C138" s="197"/>
      <c r="D138" s="197"/>
    </row>
    <row r="139" spans="1:4" x14ac:dyDescent="0.3">
      <c r="A139" s="204"/>
      <c r="B139" s="197"/>
      <c r="C139" s="197"/>
      <c r="D139" s="197"/>
    </row>
    <row r="140" spans="1:4" x14ac:dyDescent="0.3">
      <c r="A140" s="86"/>
      <c r="B140" s="197"/>
      <c r="C140" s="197"/>
      <c r="D140" s="197"/>
    </row>
    <row r="141" spans="1:4" x14ac:dyDescent="0.3">
      <c r="A141" s="86"/>
      <c r="B141" s="197"/>
      <c r="C141" s="93"/>
      <c r="D141" s="202"/>
    </row>
    <row r="142" spans="1:4" x14ac:dyDescent="0.3">
      <c r="A142" s="204"/>
      <c r="B142" s="197"/>
      <c r="C142" s="93"/>
      <c r="D142" s="197"/>
    </row>
    <row r="143" spans="1:4" x14ac:dyDescent="0.3">
      <c r="A143" s="203"/>
      <c r="B143" s="202"/>
      <c r="C143" s="197"/>
      <c r="D143" s="202"/>
    </row>
    <row r="144" spans="1:4" x14ac:dyDescent="0.3">
      <c r="A144" s="204"/>
      <c r="B144" s="197"/>
      <c r="C144" s="202"/>
      <c r="D144" s="197"/>
    </row>
    <row r="145" spans="1:4" x14ac:dyDescent="0.3">
      <c r="A145" s="86"/>
      <c r="B145" s="93"/>
      <c r="C145" s="197"/>
      <c r="D145" s="183"/>
    </row>
    <row r="146" spans="1:4" x14ac:dyDescent="0.3">
      <c r="A146" s="204"/>
      <c r="B146" s="197"/>
      <c r="C146" s="183"/>
      <c r="D146" s="197"/>
    </row>
    <row r="147" spans="1:4" x14ac:dyDescent="0.3">
      <c r="A147" s="204"/>
      <c r="B147" s="197"/>
      <c r="C147" s="197"/>
      <c r="D147" s="197"/>
    </row>
    <row r="148" spans="1:4" x14ac:dyDescent="0.3">
      <c r="A148" s="201"/>
      <c r="B148" s="201"/>
      <c r="C148" s="197"/>
      <c r="D148" s="205"/>
    </row>
    <row r="149" spans="1:4" x14ac:dyDescent="0.3">
      <c r="A149" s="195"/>
      <c r="B149" s="195"/>
      <c r="C149" s="202"/>
      <c r="D149" s="196"/>
    </row>
    <row r="150" spans="1:4" x14ac:dyDescent="0.3">
      <c r="A150" s="195"/>
      <c r="B150" s="195"/>
      <c r="C150" s="197"/>
      <c r="D150" s="197"/>
    </row>
    <row r="151" spans="1:4" x14ac:dyDescent="0.3">
      <c r="A151" s="195"/>
      <c r="B151" s="195"/>
      <c r="C151" s="197"/>
      <c r="D151" s="196"/>
    </row>
    <row r="152" spans="1:4" x14ac:dyDescent="0.3">
      <c r="A152" s="206"/>
      <c r="B152" s="206"/>
      <c r="C152" s="197"/>
      <c r="D152" s="207"/>
    </row>
    <row r="153" spans="1:4" x14ac:dyDescent="0.3">
      <c r="A153" s="198"/>
      <c r="B153" s="198"/>
      <c r="C153" s="209"/>
      <c r="D153" s="198"/>
    </row>
    <row r="154" spans="1:4" x14ac:dyDescent="0.3">
      <c r="A154" s="16"/>
      <c r="B154" s="16"/>
      <c r="C154" s="198"/>
      <c r="D154" s="16"/>
    </row>
    <row r="155" spans="1:4" x14ac:dyDescent="0.3">
      <c r="C155" s="16"/>
    </row>
  </sheetData>
  <mergeCells count="14">
    <mergeCell ref="E10:E11"/>
    <mergeCell ref="F10:F11"/>
    <mergeCell ref="A7:D8"/>
    <mergeCell ref="A9:D9"/>
    <mergeCell ref="A10:A11"/>
    <mergeCell ref="B10:B11"/>
    <mergeCell ref="C10:C11"/>
    <mergeCell ref="D10:D11"/>
    <mergeCell ref="C1:E1"/>
    <mergeCell ref="A2:E2"/>
    <mergeCell ref="A3:E3"/>
    <mergeCell ref="A4:E4"/>
    <mergeCell ref="A5:B5"/>
    <mergeCell ref="C5:E5"/>
  </mergeCells>
  <pageMargins left="0" right="0" top="0.19685039370078741" bottom="0" header="0.51181102362204722" footer="0.51181102362204722"/>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0"/>
  <sheetViews>
    <sheetView workbookViewId="0">
      <selection activeCell="B1" sqref="B1:D1"/>
    </sheetView>
  </sheetViews>
  <sheetFormatPr defaultRowHeight="16.5" x14ac:dyDescent="0.3"/>
  <cols>
    <col min="1" max="1" width="0.5703125" style="2" customWidth="1"/>
    <col min="2" max="2" width="9.140625" style="2"/>
    <col min="3" max="3" width="58.5703125" style="2" customWidth="1"/>
    <col min="4" max="4" width="16.5703125" style="2" customWidth="1"/>
    <col min="5" max="16384" width="9.140625" style="2"/>
  </cols>
  <sheetData>
    <row r="1" spans="2:4" x14ac:dyDescent="0.3">
      <c r="B1" s="322" t="s">
        <v>175</v>
      </c>
      <c r="C1" s="322"/>
      <c r="D1" s="322"/>
    </row>
    <row r="2" spans="2:4" x14ac:dyDescent="0.3">
      <c r="B2" s="322" t="s">
        <v>13</v>
      </c>
      <c r="C2" s="322"/>
      <c r="D2" s="322"/>
    </row>
    <row r="3" spans="2:4" x14ac:dyDescent="0.3">
      <c r="B3" s="322" t="s">
        <v>18</v>
      </c>
      <c r="C3" s="322"/>
      <c r="D3" s="322"/>
    </row>
    <row r="4" spans="2:4" x14ac:dyDescent="0.3">
      <c r="B4" s="361" t="s">
        <v>165</v>
      </c>
      <c r="C4" s="361"/>
      <c r="D4" s="361"/>
    </row>
    <row r="5" spans="2:4" x14ac:dyDescent="0.3">
      <c r="B5" s="123" t="s">
        <v>181</v>
      </c>
      <c r="C5" s="322" t="s">
        <v>194</v>
      </c>
      <c r="D5" s="322"/>
    </row>
    <row r="6" spans="2:4" x14ac:dyDescent="0.3">
      <c r="B6" s="339"/>
      <c r="C6" s="339"/>
      <c r="D6" s="339"/>
    </row>
    <row r="7" spans="2:4" x14ac:dyDescent="0.3">
      <c r="B7" s="356" t="s">
        <v>154</v>
      </c>
      <c r="C7" s="356"/>
      <c r="D7" s="356"/>
    </row>
    <row r="8" spans="2:4" x14ac:dyDescent="0.3">
      <c r="B8" s="357" t="s">
        <v>155</v>
      </c>
      <c r="C8" s="357"/>
      <c r="D8" s="357"/>
    </row>
    <row r="9" spans="2:4" x14ac:dyDescent="0.3">
      <c r="B9" s="357" t="s">
        <v>156</v>
      </c>
      <c r="C9" s="358"/>
      <c r="D9" s="358"/>
    </row>
    <row r="10" spans="2:4" x14ac:dyDescent="0.3">
      <c r="B10" s="357" t="s">
        <v>358</v>
      </c>
      <c r="C10" s="358"/>
      <c r="D10" s="358"/>
    </row>
    <row r="11" spans="2:4" x14ac:dyDescent="0.3">
      <c r="B11" s="300" t="s">
        <v>181</v>
      </c>
    </row>
    <row r="12" spans="2:4" ht="34.5" customHeight="1" x14ac:dyDescent="0.3">
      <c r="B12" s="124" t="s">
        <v>157</v>
      </c>
      <c r="C12" s="124" t="s">
        <v>158</v>
      </c>
      <c r="D12" s="124" t="s">
        <v>182</v>
      </c>
    </row>
    <row r="13" spans="2:4" ht="33" x14ac:dyDescent="0.3">
      <c r="B13" s="8">
        <v>1</v>
      </c>
      <c r="C13" s="23" t="s">
        <v>159</v>
      </c>
      <c r="D13" s="126">
        <v>305233.78999999998</v>
      </c>
    </row>
    <row r="14" spans="2:4" ht="33" x14ac:dyDescent="0.3">
      <c r="B14" s="8">
        <v>2</v>
      </c>
      <c r="C14" s="23" t="s">
        <v>160</v>
      </c>
      <c r="D14" s="126">
        <v>600101.85</v>
      </c>
    </row>
    <row r="15" spans="2:4" ht="33" x14ac:dyDescent="0.3">
      <c r="B15" s="8">
        <v>3</v>
      </c>
      <c r="C15" s="23" t="s">
        <v>161</v>
      </c>
      <c r="D15" s="126">
        <v>2745984.94</v>
      </c>
    </row>
    <row r="16" spans="2:4" ht="38.25" customHeight="1" x14ac:dyDescent="0.3">
      <c r="B16" s="8">
        <v>4</v>
      </c>
      <c r="C16" s="23" t="s">
        <v>162</v>
      </c>
      <c r="D16" s="126">
        <v>62286.95</v>
      </c>
    </row>
    <row r="17" spans="2:4" ht="33" x14ac:dyDescent="0.3">
      <c r="B17" s="8">
        <v>5</v>
      </c>
      <c r="C17" s="23" t="s">
        <v>163</v>
      </c>
      <c r="D17" s="126">
        <v>67210.17</v>
      </c>
    </row>
    <row r="18" spans="2:4" ht="33" x14ac:dyDescent="0.3">
      <c r="B18" s="125">
        <v>6</v>
      </c>
      <c r="C18" s="40" t="s">
        <v>164</v>
      </c>
      <c r="D18" s="126">
        <v>65726.8</v>
      </c>
    </row>
    <row r="19" spans="2:4" ht="86.25" customHeight="1" x14ac:dyDescent="0.3">
      <c r="B19" s="1">
        <v>7</v>
      </c>
      <c r="C19" s="29" t="s">
        <v>400</v>
      </c>
      <c r="D19" s="194">
        <v>358000</v>
      </c>
    </row>
    <row r="20" spans="2:4" ht="21.75" customHeight="1" x14ac:dyDescent="0.3">
      <c r="B20" s="359" t="s">
        <v>56</v>
      </c>
      <c r="C20" s="360"/>
      <c r="D20" s="182">
        <f>SUM(D13:D19)</f>
        <v>4204544.5</v>
      </c>
    </row>
  </sheetData>
  <mergeCells count="11">
    <mergeCell ref="B6:D6"/>
    <mergeCell ref="B1:D1"/>
    <mergeCell ref="B2:D2"/>
    <mergeCell ref="B3:D3"/>
    <mergeCell ref="B4:D4"/>
    <mergeCell ref="C5:D5"/>
    <mergeCell ref="B7:D7"/>
    <mergeCell ref="B8:D8"/>
    <mergeCell ref="B9:D9"/>
    <mergeCell ref="B10:D10"/>
    <mergeCell ref="B20:C20"/>
  </mergeCells>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3</vt:i4>
      </vt:variant>
    </vt:vector>
  </HeadingPairs>
  <TitlesOfParts>
    <vt:vector size="14" baseType="lpstr">
      <vt:lpstr>дох 17</vt:lpstr>
      <vt:lpstr>дох 18-19</vt:lpstr>
      <vt:lpstr>по разд 17</vt:lpstr>
      <vt:lpstr>по разд 18-19</vt:lpstr>
      <vt:lpstr>5</vt:lpstr>
      <vt:lpstr>6</vt:lpstr>
      <vt:lpstr>по виду расх 17</vt:lpstr>
      <vt:lpstr>по виду расх18-19</vt:lpstr>
      <vt:lpstr>межб.трансф</vt:lpstr>
      <vt:lpstr>источники</vt:lpstr>
      <vt:lpstr>источ. 18-19</vt:lpstr>
      <vt:lpstr>'по виду расх 17'!Заголовки_для_печати</vt:lpstr>
      <vt:lpstr>'по виду расх18-19'!Заголовки_для_печати</vt:lpstr>
      <vt:lpstr>'по виду расх 17'!Область_печати</vt:lpstr>
    </vt:vector>
  </TitlesOfParts>
  <Company>munic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2017-06-02T12:29:51Z</cp:lastPrinted>
  <dcterms:created xsi:type="dcterms:W3CDTF">2004-12-15T11:07:42Z</dcterms:created>
  <dcterms:modified xsi:type="dcterms:W3CDTF">2017-06-22T12:10:36Z</dcterms:modified>
</cp:coreProperties>
</file>