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240" yWindow="105" windowWidth="14805" windowHeight="8010"/>
  </bookViews>
  <sheets>
    <sheet name="доходы" sheetId="1" r:id="rId1"/>
    <sheet name="расходы" sheetId="2" r:id="rId2"/>
    <sheet name="исп.расходов" sheetId="3" r:id="rId3"/>
    <sheet name="источники" sheetId="4" r:id="rId4"/>
    <sheet name="трансферты" sheetId="5" r:id="rId5"/>
    <sheet name="расходы по цел.ст." sheetId="6" r:id="rId6"/>
  </sheets>
  <calcPr calcId="162913"/>
</workbook>
</file>

<file path=xl/calcChain.xml><?xml version="1.0" encoding="utf-8"?>
<calcChain xmlns="http://schemas.openxmlformats.org/spreadsheetml/2006/main">
  <c r="G134" i="6" l="1"/>
  <c r="G82" i="6"/>
  <c r="G84" i="6"/>
  <c r="G81" i="6" s="1"/>
  <c r="G58" i="6"/>
  <c r="G45" i="6"/>
  <c r="G44" i="6" s="1"/>
  <c r="G37" i="6"/>
  <c r="C17" i="3"/>
  <c r="C13" i="3"/>
  <c r="G78" i="2"/>
  <c r="G77" i="2" s="1"/>
  <c r="C17" i="5" l="1"/>
  <c r="C16" i="4" l="1"/>
  <c r="C14" i="4"/>
  <c r="C13" i="4" s="1"/>
  <c r="C12" i="4" s="1"/>
  <c r="C33" i="3"/>
  <c r="C31" i="3"/>
  <c r="C28" i="3"/>
  <c r="C26" i="3"/>
  <c r="C24" i="3"/>
  <c r="C21" i="3"/>
  <c r="C19" i="3"/>
  <c r="C19" i="4" l="1"/>
  <c r="C35" i="3"/>
  <c r="G149" i="2" l="1"/>
  <c r="G153" i="2"/>
  <c r="G151" i="2"/>
  <c r="G157" i="2"/>
  <c r="G156" i="2" s="1"/>
  <c r="G155" i="2" s="1"/>
  <c r="G142" i="2"/>
  <c r="G141" i="2" s="1"/>
  <c r="G145" i="2"/>
  <c r="G144" i="2" s="1"/>
  <c r="G139" i="2"/>
  <c r="G138" i="2" s="1"/>
  <c r="G135" i="2"/>
  <c r="G134" i="2" s="1"/>
  <c r="G133" i="2" s="1"/>
  <c r="G124" i="2"/>
  <c r="G126" i="2"/>
  <c r="G128" i="2"/>
  <c r="G130" i="2"/>
  <c r="G118" i="2"/>
  <c r="G120" i="2"/>
  <c r="G102" i="2"/>
  <c r="G101" i="2" s="1"/>
  <c r="G105" i="2"/>
  <c r="G104" i="2" s="1"/>
  <c r="G108" i="2"/>
  <c r="G107" i="2" s="1"/>
  <c r="G111" i="2"/>
  <c r="G110" i="2" s="1"/>
  <c r="G114" i="2"/>
  <c r="G113" i="2" s="1"/>
  <c r="G86" i="2"/>
  <c r="G85" i="2" s="1"/>
  <c r="G89" i="2"/>
  <c r="G88" i="2" s="1"/>
  <c r="G92" i="2"/>
  <c r="G91" i="2" s="1"/>
  <c r="G95" i="2"/>
  <c r="G94" i="2" s="1"/>
  <c r="G98" i="2"/>
  <c r="G97" i="2" s="1"/>
  <c r="G60" i="2"/>
  <c r="G59" i="2" s="1"/>
  <c r="G63" i="2"/>
  <c r="G62" i="2" s="1"/>
  <c r="G66" i="2"/>
  <c r="G65" i="2" s="1"/>
  <c r="G69" i="2"/>
  <c r="G68" i="2" s="1"/>
  <c r="G72" i="2"/>
  <c r="G71" i="2" s="1"/>
  <c r="G75" i="2"/>
  <c r="G74" i="2" s="1"/>
  <c r="G81" i="2"/>
  <c r="G80" i="2" s="1"/>
  <c r="G55" i="2"/>
  <c r="G54" i="2" s="1"/>
  <c r="G53" i="2" s="1"/>
  <c r="G52" i="2" s="1"/>
  <c r="G39" i="2"/>
  <c r="G41" i="2"/>
  <c r="G44" i="2"/>
  <c r="G43" i="2" s="1"/>
  <c r="G47" i="2"/>
  <c r="G46" i="2" s="1"/>
  <c r="G50" i="2"/>
  <c r="G49" i="2" s="1"/>
  <c r="G27" i="2"/>
  <c r="G26" i="2" s="1"/>
  <c r="G31" i="2"/>
  <c r="G30" i="2" s="1"/>
  <c r="G34" i="2"/>
  <c r="G33" i="2" s="1"/>
  <c r="G20" i="2"/>
  <c r="G19" i="2" s="1"/>
  <c r="G24" i="2"/>
  <c r="G23" i="2" s="1"/>
  <c r="C13" i="1"/>
  <c r="C38" i="1"/>
  <c r="C36" i="1"/>
  <c r="G100" i="2" l="1"/>
  <c r="G84" i="2"/>
  <c r="G137" i="2"/>
  <c r="G148" i="2"/>
  <c r="G147" i="2" s="1"/>
  <c r="G58" i="2"/>
  <c r="G57" i="2" s="1"/>
  <c r="G38" i="2"/>
  <c r="G117" i="2"/>
  <c r="G116" i="2" s="1"/>
  <c r="G18" i="2"/>
  <c r="G123" i="2"/>
  <c r="G122" i="2" s="1"/>
  <c r="G132" i="6"/>
  <c r="G130" i="6"/>
  <c r="G128" i="6"/>
  <c r="G126" i="6"/>
  <c r="G124" i="6"/>
  <c r="G122" i="6"/>
  <c r="G120" i="6"/>
  <c r="G118" i="6"/>
  <c r="G114" i="6"/>
  <c r="G112" i="6"/>
  <c r="G108" i="6" s="1"/>
  <c r="G109" i="6"/>
  <c r="G106" i="6"/>
  <c r="G105" i="6" s="1"/>
  <c r="G103" i="6"/>
  <c r="G102" i="6" s="1"/>
  <c r="G100" i="6"/>
  <c r="G99" i="6" s="1"/>
  <c r="G97" i="6"/>
  <c r="G96" i="6" s="1"/>
  <c r="G94" i="6"/>
  <c r="G93" i="6" s="1"/>
  <c r="G89" i="6"/>
  <c r="G79" i="6"/>
  <c r="G76" i="6" s="1"/>
  <c r="G74" i="6"/>
  <c r="G72" i="6"/>
  <c r="G69" i="6"/>
  <c r="G67" i="6"/>
  <c r="G62" i="6"/>
  <c r="G60" i="6"/>
  <c r="G54" i="6"/>
  <c r="G52" i="6"/>
  <c r="G50" i="6"/>
  <c r="G42" i="6"/>
  <c r="G35" i="6"/>
  <c r="G30" i="6"/>
  <c r="G29" i="6" s="1"/>
  <c r="G27" i="6"/>
  <c r="G26" i="6" s="1"/>
  <c r="G22" i="6"/>
  <c r="G21" i="6" s="1"/>
  <c r="G18" i="6"/>
  <c r="G16" i="6" s="1"/>
  <c r="G14" i="6"/>
  <c r="G13" i="6" s="1"/>
  <c r="G88" i="6" l="1"/>
  <c r="G87" i="6"/>
  <c r="G86" i="6" s="1"/>
  <c r="G48" i="6"/>
  <c r="G57" i="6"/>
  <c r="G56" i="6" s="1"/>
  <c r="G49" i="6"/>
  <c r="G33" i="6"/>
  <c r="G32" i="6" s="1"/>
  <c r="G34" i="6"/>
  <c r="G41" i="6"/>
  <c r="G40" i="6"/>
  <c r="G39" i="6" s="1"/>
  <c r="G71" i="6"/>
  <c r="G66" i="6"/>
  <c r="G17" i="6"/>
  <c r="G83" i="2"/>
  <c r="G132" i="2"/>
  <c r="G15" i="2"/>
  <c r="G14" i="2" s="1"/>
  <c r="G12" i="2" s="1"/>
  <c r="G11" i="2" s="1"/>
  <c r="G92" i="6"/>
  <c r="G91" i="6" s="1"/>
  <c r="G12" i="6"/>
  <c r="G20" i="6"/>
  <c r="G25" i="6"/>
  <c r="G24" i="6" s="1"/>
  <c r="G65" i="6" l="1"/>
  <c r="G64" i="6" s="1"/>
  <c r="G47" i="6"/>
  <c r="G11" i="6"/>
  <c r="G13" i="2"/>
  <c r="C8" i="1"/>
  <c r="C49" i="1" s="1"/>
  <c r="G136" i="6" l="1"/>
</calcChain>
</file>

<file path=xl/sharedStrings.xml><?xml version="1.0" encoding="utf-8"?>
<sst xmlns="http://schemas.openxmlformats.org/spreadsheetml/2006/main" count="1247" uniqueCount="387">
  <si>
    <t>Код</t>
  </si>
  <si>
    <t>Наименование</t>
  </si>
  <si>
    <t>Федеральное казначейство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</si>
  <si>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</si>
  <si>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</si>
  <si>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 xml:space="preserve">Приложение № 1 </t>
  </si>
  <si>
    <t xml:space="preserve">к постановлению </t>
  </si>
  <si>
    <t>от                       №</t>
  </si>
  <si>
    <t>Исполнено (руб.)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</si>
  <si>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</si>
  <si>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</si>
  <si>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Федеральная налоговая служба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</si>
  <si>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</si>
  <si>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 xml:space="preserve"> 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</si>
  <si>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(пени по соответствующему платежу)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</si>
  <si>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(суммы денежных взысканий (штрафов) по соответствующему платежу согласно законодательству Российской Федерации)</t>
  </si>
  <si>
    <t>Единый сельскохозяйственный налог (сумма платежа (перерасчеты, недоимка и задолженность по соответствующему платежу, в том числе по отмененному)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</si>
  <si>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</si>
  <si>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 (пени по соответствующему платежу)</t>
  </si>
  <si>
    <t>Земельный налог с организаций, обладающих земельным участком,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</si>
  <si>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Земельный налог с организаций, обладающих земельным участком, расположенным в границах сельских поселений (пени по соответствующему платежу)</t>
  </si>
  <si>
    <t>Земельный налог с организаций, обладающих земельным участком, расположенным в границах сельских поселений (проценты по соответствующему платежу)</t>
  </si>
  <si>
    <t>Земельный налог с организаций, обладающих земельным участком, расположенным в границах сельских поселений (суммы денежных взысканий (штрафов) по соответствующему платежу согласно законодательству Российской Федерации)</t>
  </si>
  <si>
    <t>Земельный налог с физических лиц, обладающих земельным участком,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</si>
  <si>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Земельный налог с физических лиц, обладающих земельным участком, расположенным в границах сельских поселений (пени по соответствующему платежу)</t>
  </si>
  <si>
    <t>Управление финансов администрации Борисоглебского муниципального района</t>
  </si>
  <si>
    <t>Дотации бюджетам сельских поселений на выравнивание бюджетной обеспеченности</t>
  </si>
  <si>
    <t>Администрация Борисоглебского СП</t>
  </si>
  <si>
    <t>Прочие доходы от компенсации затрат бюджетов сельских поселений</t>
  </si>
  <si>
    <t>Субсидии бюджетам сельских поселений на обеспечение жильем молодых семей</t>
  </si>
  <si>
    <t>Субсидии бюджетам сельских поселений на строительство, модернизацию, ремонт и содержание автомобильных дорог общего пользования, в том числе дорог в поселениях (за исключением автомобильных дорог федерального значения)</t>
  </si>
  <si>
    <t>Субсидии бюджетам сельских поселений на реализацию федеральных целевых программ</t>
  </si>
  <si>
    <t>Субсидии бюджетам сельских поселений на софинансирование капитальных вложений в объекты муниципальной собственности</t>
  </si>
  <si>
    <t>Субсидии бюджетам сельских поселений на осуществление дорожной деятельности в отношении автомобильных дорог общего пользования, а также капитального ремонта и ремонта дворовых территорий многоквартирных домов, проездов к дворовым территориям многоквартирных домов населенных пунктов</t>
  </si>
  <si>
    <t>Прочие субсидии бюджетам сельских поселений</t>
  </si>
  <si>
    <t>Межбюджетные трансферты, передаваемые бюджетам сельских поселений из бюджетов муниципальных районов на осуществление части полномочий по решению вопросов местного значения в соответствии с заключенными соглашениями</t>
  </si>
  <si>
    <t>ИТОГО</t>
  </si>
  <si>
    <t>Приложение 6</t>
  </si>
  <si>
    <t>к постановлению</t>
  </si>
  <si>
    <t>Администрации Борисоглебского</t>
  </si>
  <si>
    <t>сельского поселения</t>
  </si>
  <si>
    <t>от _______________ № ____</t>
  </si>
  <si>
    <t>Муниципальная программа "Развитие культуры,  туризма и молодежной политики в Борисоглебском сельском поселении"</t>
  </si>
  <si>
    <t>Муниципальная целевая программа "Организация досуга и обеспечения жителей Борисоглебского сельского поселения услугами организации культуры"</t>
  </si>
  <si>
    <t>Обеспечение равного доступа к культурным благам и возможности реализации творческого потенциала в сфере культуры и искусства для всех жителей Борисоглебского сельского поселения</t>
  </si>
  <si>
    <t>Иные межбюджетные трансферты на осуществление мероприятий по обеспечению жителей Борисоглебского сельского поселения услугами организаций культуры за счет средств бюджета поселения</t>
  </si>
  <si>
    <t>Межбюджетные трансферты</t>
  </si>
  <si>
    <t>Муниципальная целевая программа "Развитие библиотечного дела на территории Борисоглебского сельского поселения"</t>
  </si>
  <si>
    <t>Пополнение, обеспечение сохранности библиотечного фонда</t>
  </si>
  <si>
    <t>Иные межбюджетные трансферты на осуществление мероприятий по организации библиотечного обслуживания населения, комплектованию и обеспечению сохранности библиотечных фондов библиотек Борисоглебского сельского поселения за счет средств бюджета поселения</t>
  </si>
  <si>
    <t xml:space="preserve">Муниципальная целевая программа "Молодежь" </t>
  </si>
  <si>
    <t>Реализация в полном  объеме  системы  мероприятий, обеспечивающих        формирование         активного социально-значимого отношения молодежи  к  проблемам общества и окружающей среды,  способствующего  росту уровня жизни молодого поколения поселения</t>
  </si>
  <si>
    <t>Иные межбюджетные трансферты на осуществление мероприятий по работе с детьми и молодежью Борисоглебского сельского поселения за счет средств бюджета поселения</t>
  </si>
  <si>
    <t>Муниципальная программа "Физическая культура и спорт в Борисоглебском сельском поселении"</t>
  </si>
  <si>
    <t>Муниципальная целевая программа "Развитие физической культуры и спорта в Борисоглебском сельском поселении"</t>
  </si>
  <si>
    <t>Совершенствование организации физкультурно-спортивной деятельности</t>
  </si>
  <si>
    <t>Иные межбюджетные трансферты на осуществление мероприятий  для развития физической культуры и массового спорта на территории Борисоглебского сельского поселения за счет средств бюджета поселения</t>
  </si>
  <si>
    <t xml:space="preserve">Иные межбюджетные трансферты на развитие сети плоскостных спортивных сооружений в Борисоглебском сельском поселении за счет средств областного бюджета </t>
  </si>
  <si>
    <t>Межбюджетные трансферты на развитие сети плоскостных спортивных сооружений в Борисоглебском сельском поселении за счет средств бюджета поселения</t>
  </si>
  <si>
    <t>Муниципальная программа "Обеспечение качественными коммунальными услугами населения Борисоглебского сельского поселения"</t>
  </si>
  <si>
    <t>Муниципальная адресная программа по проведению капитального ремонта многоквартирных домов в Борисоглебском сельском поселении с участием средств регионального фонда</t>
  </si>
  <si>
    <t>Капитальный ремонт  многоквартирных домов и ремонт общего имущества,находящихся в муниципальной собственности</t>
  </si>
  <si>
    <t>Осуществление мероприятий по капитальному ремонту многоквартирных домов за счет средств бюджета Борисоглебского сельского поселения в части жилых  помещений, находящихся в муниципальной собственности</t>
  </si>
  <si>
    <t>Закупка товаров, работ и услуг для государственных (муниципальных) нужд</t>
  </si>
  <si>
    <t>Муниципальная программа "Развитие местного самоуправления Борисоглебского сельского поселения"</t>
  </si>
  <si>
    <t>Муниципальная целевая программа "Развитие муниципальной службы в Администрации Борисоглебского сельского поселения Ярославской области"</t>
  </si>
  <si>
    <t>Реализация мероприятий в рамках программы развития муниципальной службы</t>
  </si>
  <si>
    <t>Муниципальная программа "Обеспечение доступным и комфортным жильем населения Борисоглебского сельского поселения"</t>
  </si>
  <si>
    <t>Муниципальная целевая программа "Переселение граждан из аварийного и признанного непригодным для проживания жилищного фонда Борисоглебского сельского поселения"</t>
  </si>
  <si>
    <t>Приобретение жилья для граждан из аварийного и признанного непригодным для проживания жилищного фонда Борисоглебского сельского поселения</t>
  </si>
  <si>
    <t>Обеспечение мероприятий по переселению граждан из аварийного жилищного фонда, в том числе переселение граждан из аварийного жилищного фонда с учетом необходимости развития малоэтажного жилищного строительства за счет средств, поступивших от государственной корпорации - Фонда содействия реформированию жилищно-коммунального хозяйства (Реализация 4 этапа Программы)</t>
  </si>
  <si>
    <t>Капитальные вложения в объекты государственной (муниципальной) собственности</t>
  </si>
  <si>
    <t>Обеспечение мероприятий по переселению граждан из аварийного жилищного фонда, в том числе переселению граждан из аварийного жилищного фонда с учетом необходимости развития малоэтажного жилищного строительства за счет средств областного бюджета (Реализация 4 этапа Программы)</t>
  </si>
  <si>
    <t>Осуществление мероприятий в рамках программы  "Обеспечение доступным и комфортным жильем населения Борисоглебского сельского поселения"</t>
  </si>
  <si>
    <t>Социальное обеспечение и иные выплаты населению</t>
  </si>
  <si>
    <t xml:space="preserve">Поддержка молодых семей, проживающих на территории Борисоглебского сельского поселения, в приобретении (строительстве) жилья </t>
  </si>
  <si>
    <t>Увеличение доли молодых семей, имеющих возможность приобретения (строительство) жилья с помощью собственных, заемных средств, а также социальных выплат и субсидий на приобретение(строительство) жилья</t>
  </si>
  <si>
    <t>Поддержка молодых семей, проживающих на территории Борисоглебского сельского поселения, в приобретении (строительстве) жилья за счет средств областного бюджета</t>
  </si>
  <si>
    <t>Социальные выплаты молодым семьям проживающих на территории Борисоглебского сельского поселения, в приобретении (строительстве) жилья</t>
  </si>
  <si>
    <t>Муниципальная программа "Развитие дорожного хозяйства и транспорта в Борисоглебском сельском поселении"</t>
  </si>
  <si>
    <t>Муниципальная целевая программа "Развитие сети автомобильных дорог Борисоглебского сельского поселения"</t>
  </si>
  <si>
    <t>Обеспечение мер по сохранности автомобильных дорог общего пользования Борисоглебского сельского поселения, а также мостовых и иных конструкций на них</t>
  </si>
  <si>
    <t>Осуществление дорожной деятельности в отношении автомобильных дорог местного значения вне границ населённых пунктов в границах поселения</t>
  </si>
  <si>
    <t>Капитальный ремонт, ремонт и содержание автомобильных дорог Борисоглебского сельского поселения за счет средств  бюджета поселения</t>
  </si>
  <si>
    <t>Капитальный ремонт и ремонт автомобильных дорог общего пользования и искусственных сооружений, находящихся в неудовлетворительном состоянии</t>
  </si>
  <si>
    <t>Капитальный ремонт, ремонт и содержание автомобильных дорог Борисоглебского сельского поселения за счет средств областного бюджета</t>
  </si>
  <si>
    <t>Капитальный ремонт автомобильных дорог Борисоглебского сельского поселения за счет средств  бюджета поселения(софинансирование)</t>
  </si>
  <si>
    <t>Капитальный ремонт и ремонт дворовых территорий многоквартирных домов,проездов к дворовым территориям многоквартирных домов поселения</t>
  </si>
  <si>
    <t>Субсидия на капитальный ремонт и ремонт дворовых территорий многоквартирных домов, проездов к дворовым территориям многоквартирных домов населенных пунктов</t>
  </si>
  <si>
    <t>Осуществление ремонта дворовых территорий многоквартирных домов,проездов к дворовым территориям многоквартирных домов поселения за счет бюджета поселения (софинсирование)</t>
  </si>
  <si>
    <t>Муниципальная программа "Защита населения и территории Борисоглебского сельского поселения от чрезвычайных ситуаций, обеспечение пожарной безопасности и безопасности людей на водных объектах"</t>
  </si>
  <si>
    <t>Муниципальная целевая программа "Защита населения и территории Борисоглебского сельского поселения от чрезвычайных ситуаций, обеспечение  пожарной безопасности и безопасности людей на водных объектах"</t>
  </si>
  <si>
    <t>Разработка и реализация мероприятий, направленных на соблюдение правил пожарной безопасности населением</t>
  </si>
  <si>
    <t>Организация и осуществление мероприятий по пожарной безопасности Борисоглебского сельского поселения</t>
  </si>
  <si>
    <t>Муниципальная программа " Благоустройство территории Борисоглебского сельского поселения"</t>
  </si>
  <si>
    <t>Муниципальная целевая программа " Содержание объектов благоустройства на  территории Борисоглебского сельского поселения"</t>
  </si>
  <si>
    <t>Организация взаимодействия между предприятиями, организациями и учреждениями при решении вопросов благоустройства поселения</t>
  </si>
  <si>
    <t xml:space="preserve"> Мероприятия по благоустройству территории Борисоглебского сельского поселения</t>
  </si>
  <si>
    <t>Приведение в качественное состояние элементов благоустройства населенных пунктов.</t>
  </si>
  <si>
    <t>Расходы на организацию и содержание мест захоронения</t>
  </si>
  <si>
    <t>Содержание, текущий ремонт объектов благоустройства</t>
  </si>
  <si>
    <t>Расходы на озеленение территории Борисоглебского сельского поселения</t>
  </si>
  <si>
    <t>Мероприятия по благоустройству территории Борисоглебского сельского поселения</t>
  </si>
  <si>
    <t>Оздоровление санитарной экологической обстановки в поселении и на свободных территориях, ликвидация стихийных навалов мусора;</t>
  </si>
  <si>
    <t>Обеспечение функции уличного освещения в поселении</t>
  </si>
  <si>
    <t>Расходы на уличное освещение территории Борисоглебского сельского поселения</t>
  </si>
  <si>
    <t>Непрограммные расходы</t>
  </si>
  <si>
    <t>Осуществление полномочий по решению вопросов местного значения: дорожная деятельность в отношении автомобильных дорог местного значения вне границ населенных пунктов в границах поселения</t>
  </si>
  <si>
    <t>Расходы на выплаты персоналу в целях обеспечения выполнения функций государственными (муниципальными) органами, казенными учреждениями, органами  управления государственными внебюджетными фондами</t>
  </si>
  <si>
    <t>Глава муниципального образования</t>
  </si>
  <si>
    <t>Центральный аппарат</t>
  </si>
  <si>
    <t>Иные бюджетные ассигнования</t>
  </si>
  <si>
    <t>Иные межбюджетные трансферты на осуществление переданных полномочий по исполнению бюджета поселения в части казначейского исполнения бюджета Борисоглебского сельского поселения</t>
  </si>
  <si>
    <t>Иные межбюджетные трансферты на осуществление переданных полномочий контрольно-счетного органа Борисоглебского сельского поселения по осуществлению внешнего муниципального финансового контроля</t>
  </si>
  <si>
    <t>Процентные платежи по муниципальному долгу</t>
  </si>
  <si>
    <t>Обслуживание муниципального долга</t>
  </si>
  <si>
    <t>Иные межбюджетные трансферты на осуществление переданных полномочий по организации библиотечного обслуживания населения Борисоглебского сельского поселения</t>
  </si>
  <si>
    <t xml:space="preserve">Иные межбюджетные трансферты на осуществление переданных полномочий по созданию условий для организации досуга жителей Борисоглебского сельского поселения </t>
  </si>
  <si>
    <t xml:space="preserve">Иные межбюджетные трансферты на осуществление переданных полномочий по обеспечению условий для развития на территории Борисоглебского сельского поселения физической культуры и массового спорта и организации проведения официальных физкультурно-оздоровительных и спортивных мероприятий </t>
  </si>
  <si>
    <t>Иные межбюджетные трансферты на осуществление переданных полномочий по организации мероприятий по работе с детьми и молодежью в Борисоглебском сельском поселении</t>
  </si>
  <si>
    <t>Доплата к пенсии лицам, замещавшим муниципальные должности и должности муниципальной службы</t>
  </si>
  <si>
    <t>Иные пенсии, социальные доплаты к пенсиям</t>
  </si>
  <si>
    <t>Мероприятия по осуществлению муниципального земельного контроля на территории Борисоглебского сельского поселения</t>
  </si>
  <si>
    <t>ИТОГО:</t>
  </si>
  <si>
    <t>код</t>
  </si>
  <si>
    <t>рз</t>
  </si>
  <si>
    <t>08</t>
  </si>
  <si>
    <t>07</t>
  </si>
  <si>
    <t>11</t>
  </si>
  <si>
    <t>05</t>
  </si>
  <si>
    <t>01</t>
  </si>
  <si>
    <t>10</t>
  </si>
  <si>
    <t>04</t>
  </si>
  <si>
    <t>03</t>
  </si>
  <si>
    <t>13</t>
  </si>
  <si>
    <t>пр</t>
  </si>
  <si>
    <t>00</t>
  </si>
  <si>
    <t>02</t>
  </si>
  <si>
    <t>09</t>
  </si>
  <si>
    <t>Код                целевой классификации</t>
  </si>
  <si>
    <t>01.0.00.00000</t>
  </si>
  <si>
    <t>01.1.00.00000</t>
  </si>
  <si>
    <t>01.1.03.00000</t>
  </si>
  <si>
    <t>01.1.03.65010</t>
  </si>
  <si>
    <t xml:space="preserve"> 01.2.00.00000</t>
  </si>
  <si>
    <t>01.2.04.00000</t>
  </si>
  <si>
    <t>01.2.04.65030</t>
  </si>
  <si>
    <t>01.3.00.00000</t>
  </si>
  <si>
    <t>01.3.01.00000</t>
  </si>
  <si>
    <t>01.3.01.65050</t>
  </si>
  <si>
    <t>02.0.00.00000</t>
  </si>
  <si>
    <t>02.1.00.00000</t>
  </si>
  <si>
    <t>02.1.03.00000</t>
  </si>
  <si>
    <t>02.1.03.65070</t>
  </si>
  <si>
    <t>02.1.04.00000</t>
  </si>
  <si>
    <t>02.1.04.S1970</t>
  </si>
  <si>
    <t>03.0.00.00000</t>
  </si>
  <si>
    <t>03.3.00.00000</t>
  </si>
  <si>
    <t>03.3.01.00000</t>
  </si>
  <si>
    <t>03.3.01.65210</t>
  </si>
  <si>
    <t>04.0.00.00000</t>
  </si>
  <si>
    <t>04.1.00.00000</t>
  </si>
  <si>
    <t>05.0.00.00000</t>
  </si>
  <si>
    <t>05.1.00.00000</t>
  </si>
  <si>
    <t>05.1.01.00000</t>
  </si>
  <si>
    <t>05.1.01.09502</t>
  </si>
  <si>
    <t>05.1.01.09602</t>
  </si>
  <si>
    <t>05.1.01.S9602</t>
  </si>
  <si>
    <t>05.4.00.00000</t>
  </si>
  <si>
    <t>05.4.01.00000</t>
  </si>
  <si>
    <t>05.4.01.R0200</t>
  </si>
  <si>
    <t>05.4.01.S1190</t>
  </si>
  <si>
    <t>06.0.00.00000</t>
  </si>
  <si>
    <t>06.1.00.00000</t>
  </si>
  <si>
    <t>06.1.01.00000</t>
  </si>
  <si>
    <t>06.1.01.20290</t>
  </si>
  <si>
    <t>06.1.01.65300</t>
  </si>
  <si>
    <t>06.1.02.00000</t>
  </si>
  <si>
    <t>06.1.02.72440</t>
  </si>
  <si>
    <t>06.1.02.S2440</t>
  </si>
  <si>
    <t>06.1.04.00000</t>
  </si>
  <si>
    <t>06.1.04.74790</t>
  </si>
  <si>
    <t>06.1.04.S4790</t>
  </si>
  <si>
    <t>08.0.00.00000</t>
  </si>
  <si>
    <t>08.1.00.00000</t>
  </si>
  <si>
    <t>08.1.01.00000</t>
  </si>
  <si>
    <t>08.1.01.65350</t>
  </si>
  <si>
    <t>09.0.00.00000</t>
  </si>
  <si>
    <t>09.1.00.00000</t>
  </si>
  <si>
    <t>09.1.01.00000</t>
  </si>
  <si>
    <t>09.1.01.65410</t>
  </si>
  <si>
    <t>09.1.02.00000</t>
  </si>
  <si>
    <t>09.1.03.65390</t>
  </si>
  <si>
    <t>09.1.04.00000</t>
  </si>
  <si>
    <t>09.1.04.65410</t>
  </si>
  <si>
    <t>09.1.05.00000</t>
  </si>
  <si>
    <t>09.1.05.65380</t>
  </si>
  <si>
    <t>20.0.00.20500</t>
  </si>
  <si>
    <t>20.0.00.85010</t>
  </si>
  <si>
    <t>20.0.00.85020</t>
  </si>
  <si>
    <t>20.0.00.85070</t>
  </si>
  <si>
    <t>20.0.00.85110</t>
  </si>
  <si>
    <t>20.0.00.85120</t>
  </si>
  <si>
    <t>20.0.00.85130</t>
  </si>
  <si>
    <t>20.0.00.85140</t>
  </si>
  <si>
    <t>20.0.00.85150</t>
  </si>
  <si>
    <t>20.0.00.85160</t>
  </si>
  <si>
    <t>20.0.00.85170</t>
  </si>
  <si>
    <t>20.0.00.85180</t>
  </si>
  <si>
    <t>Вид расходов</t>
  </si>
  <si>
    <t>Исполнено      (руб.)</t>
  </si>
  <si>
    <t>Приложение 2</t>
  </si>
  <si>
    <t>Администрация Борисоглебского сельского поселения</t>
  </si>
  <si>
    <t>Общегосударственные вопросы</t>
  </si>
  <si>
    <t>Функционирование высшего должностного лица субъекта Российской Федерации и муниципального образования</t>
  </si>
  <si>
    <t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</si>
  <si>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>Расходы на выплаты персоналу государственных (муниципальных) органов</t>
  </si>
  <si>
    <t>Фонд оплаты труда государственных (муниципальных) органов и взносы по обязательному социальному страхованию</t>
  </si>
  <si>
    <t>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</si>
  <si>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</si>
  <si>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Иные закупки товаров, работ и услуг для обеспечения государственных (муниципальных) нужд</t>
  </si>
  <si>
    <t>Прочая закупка товаров, работ и услуг для обеспечения государственных (муниципальных) нужд</t>
  </si>
  <si>
    <t>Уплата налогов, сборов и иных платежей</t>
  </si>
  <si>
    <t>Уплата налога на имущество организаций и земельного налога</t>
  </si>
  <si>
    <t>Уплата прочих налогов, сборов</t>
  </si>
  <si>
    <t>Уплата иных платежей</t>
  </si>
  <si>
    <t>Иные межбюджетные трансферты</t>
  </si>
  <si>
    <t>Другие общегосударственные вопросы</t>
  </si>
  <si>
    <t>04.1.04.65220</t>
  </si>
  <si>
    <t>20.1.00.85180</t>
  </si>
  <si>
    <t>Национальная безопасность и правоохранительная деятельность</t>
  </si>
  <si>
    <t>Обеспечение пожарной безопасности</t>
  </si>
  <si>
    <t>Национальная экономика</t>
  </si>
  <si>
    <t>Дорожное хозяйство (дорожные фонды)</t>
  </si>
  <si>
    <t>06.1.05.72470</t>
  </si>
  <si>
    <t>Жилищно-коммунальное хозяйство</t>
  </si>
  <si>
    <t>Жилищное хозяйство</t>
  </si>
  <si>
    <t>Благоустройство</t>
  </si>
  <si>
    <t>Бюджетные инвестиции</t>
  </si>
  <si>
    <t>Бюджетные инвестиции на приобретение объектов недвижимого имущества в государственную (муниципальную) собственность</t>
  </si>
  <si>
    <t>Образование</t>
  </si>
  <si>
    <t>Молодежная политика и оздоровление детей</t>
  </si>
  <si>
    <t>20.0.00.28160</t>
  </si>
  <si>
    <t>КУЛЬТУРА, КИНЕМАТОГРАФИЯ</t>
  </si>
  <si>
    <t>Культура</t>
  </si>
  <si>
    <t>Социальная политика</t>
  </si>
  <si>
    <t>Пенсионное обеспечение</t>
  </si>
  <si>
    <t>Публичные нормативные социальные выплаты гражданам</t>
  </si>
  <si>
    <t>Социальные выплаты гражданам, кроме публичных нормативных социальных выплат</t>
  </si>
  <si>
    <t>Субсидии гражданам на приобретение жилья</t>
  </si>
  <si>
    <t>Физическая культура и спорт</t>
  </si>
  <si>
    <t>Социальное обеспечение населения</t>
  </si>
  <si>
    <t>Средства массовой информации</t>
  </si>
  <si>
    <t>Массовый спорт</t>
  </si>
  <si>
    <t>Обслуживание государственного внутреннего и муниципального долга</t>
  </si>
  <si>
    <t>Обслуживание государственного (муниципального) долга</t>
  </si>
  <si>
    <t>10302230010000100</t>
  </si>
  <si>
    <t>10302240010000110</t>
  </si>
  <si>
    <t>10302250010000110</t>
  </si>
  <si>
    <t>10302260010000110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</si>
  <si>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</si>
  <si>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10102010011000110</t>
  </si>
  <si>
    <t>10102010012100110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</si>
  <si>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 (пени по соответствующему платежу)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</si>
  <si>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 (суммы денежных взысканий (штрафов) по соответствующему платежу согласно законодательству Российской Федерации)</t>
  </si>
  <si>
    <t>10102010013000110</t>
  </si>
  <si>
    <t>10102020011000110</t>
  </si>
  <si>
    <t>10102020012100110</t>
  </si>
  <si>
    <t>10102020013000110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</si>
  <si>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</si>
  <si>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10102030011000110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</si>
  <si>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(суммы денежных взысканий (штрафов) по соответствующему платежу согласно законодательству Российской Федерации)</t>
  </si>
  <si>
    <t>10102030013000110</t>
  </si>
  <si>
    <t>10503010011000110</t>
  </si>
  <si>
    <t>Единый сельскохозяйственный налог (суммы денежных взысканий (штрафов) по соответствующему платежу согласно законодательству Российской Федерации)</t>
  </si>
  <si>
    <t>10503010013000110</t>
  </si>
  <si>
    <t>10503020013000110</t>
  </si>
  <si>
    <t>Единый сельскохозяйственный налог (за налоговые периоды, истекшие до 1 января 2011 года) (суммы денежных взысканий (штрафов) по соответствующему платежу согласно законодательству Российской Федерации)</t>
  </si>
  <si>
    <t>10601030101000110</t>
  </si>
  <si>
    <t>10601030102100110</t>
  </si>
  <si>
    <t>10606033101000110</t>
  </si>
  <si>
    <t>10606033102100110</t>
  </si>
  <si>
    <t>10606033102200110</t>
  </si>
  <si>
    <t>10606033103000110</t>
  </si>
  <si>
    <t>10606043101000110</t>
  </si>
  <si>
    <t>10606043102100110</t>
  </si>
  <si>
    <t>20201001100000151</t>
  </si>
  <si>
    <t>11302995100000130</t>
  </si>
  <si>
    <t>20202008100000151</t>
  </si>
  <si>
    <t>20202041100000151</t>
  </si>
  <si>
    <t>20202051100000151</t>
  </si>
  <si>
    <t>20202077100000151</t>
  </si>
  <si>
    <t>20202088100004151</t>
  </si>
  <si>
    <t>Субсидии бюджетам сельских поселений на обеспечение мероприятий по переселению граждан из аварийного жилищного фонда с учетом необходимости развития малоэтажного жилищного строительства за счет средств, поступивших от государственной корпорации - Фонда содействия реформированию жилищно-коммунального хозяйства</t>
  </si>
  <si>
    <t>20202089100004151</t>
  </si>
  <si>
    <t>Субсидии бюджетам сельских поселений на обеспечение мероприятий по переселению граждан из аварийного жилищного фонда с учетом необходимости развития малоэтажного жилищного строительства за счет средств бюджетов</t>
  </si>
  <si>
    <t>20202216100000151</t>
  </si>
  <si>
    <t>20202999100000151</t>
  </si>
  <si>
    <t>20204014100000151</t>
  </si>
  <si>
    <t>03.3.01.65450</t>
  </si>
  <si>
    <t>09.1.02.S4770</t>
  </si>
  <si>
    <t>05.4.01.50200</t>
  </si>
  <si>
    <t>к Решению Муниципального Совета</t>
  </si>
  <si>
    <t>Борисоглебского сельского поселения</t>
  </si>
  <si>
    <t>третьего созыва</t>
  </si>
  <si>
    <t xml:space="preserve">от                г. №  </t>
  </si>
  <si>
    <t>0100</t>
  </si>
  <si>
    <t>0102</t>
  </si>
  <si>
    <t>0104</t>
  </si>
  <si>
    <t>0113</t>
  </si>
  <si>
    <t>0300</t>
  </si>
  <si>
    <t>0310</t>
  </si>
  <si>
    <t>0400</t>
  </si>
  <si>
    <t>0409</t>
  </si>
  <si>
    <t>0500</t>
  </si>
  <si>
    <t>0501</t>
  </si>
  <si>
    <t>0503</t>
  </si>
  <si>
    <t>0700</t>
  </si>
  <si>
    <t>0707</t>
  </si>
  <si>
    <t>0800</t>
  </si>
  <si>
    <t>Культура и кинематография</t>
  </si>
  <si>
    <t>0801</t>
  </si>
  <si>
    <t>1000</t>
  </si>
  <si>
    <t>1003</t>
  </si>
  <si>
    <t>1001</t>
  </si>
  <si>
    <t>1100</t>
  </si>
  <si>
    <t>1102</t>
  </si>
  <si>
    <t>1300</t>
  </si>
  <si>
    <t>Обслуживание государственного и муниципального долга</t>
  </si>
  <si>
    <t>1301</t>
  </si>
  <si>
    <t>Приложение 3</t>
  </si>
  <si>
    <t xml:space="preserve">Исполнение расходов бюджета Борисоглебского сельского поселения </t>
  </si>
  <si>
    <t>расходов бюджетов Российской Федерации</t>
  </si>
  <si>
    <t xml:space="preserve">от                       г. № </t>
  </si>
  <si>
    <t>Источники</t>
  </si>
  <si>
    <t>внутреннего финансирования дефицита бюджета</t>
  </si>
  <si>
    <t>НАИМЕНОВАНИЕ</t>
  </si>
  <si>
    <t>План (руб.) 2016 г.</t>
  </si>
  <si>
    <t>850 0105 0000 00 0000 000</t>
  </si>
  <si>
    <t>Изменение остатков средств на счетах по учету средств бюджета</t>
  </si>
  <si>
    <t>850 0105 0201 10 0000 510</t>
  </si>
  <si>
    <t>Увеличение прочих остатков денежных средств бюджетов поселений</t>
  </si>
  <si>
    <t>850 0105 0201 10 0000 610</t>
  </si>
  <si>
    <t>Уменьшение прочих остатков денежных средств  бюджетов поселений</t>
  </si>
  <si>
    <t>ИТОГО источников внутреннего финансирования</t>
  </si>
  <si>
    <t>Приложение 4</t>
  </si>
  <si>
    <t>Бюджетные кредиты от других бюджетов бюджетной системы Российской Федерации</t>
  </si>
  <si>
    <t>Бюджетные кредиты от других бюджетов бюджетной системы Российской Федерации в валюте Российской Федерации</t>
  </si>
  <si>
    <t>850 01 03 01 00 00 0000 000</t>
  </si>
  <si>
    <t>Погашение бюджетных кредитов, полученных от других бюджетов бюджетной системы Российской Федерации в валюте Российской Федерации</t>
  </si>
  <si>
    <t>850 01 03 01 00 00 0000 800</t>
  </si>
  <si>
    <t>Погашение бюджетами сельских поселений кредитов от других бюджетов бюджетной системы Российской Федерации в валюте Российской Федерации</t>
  </si>
  <si>
    <t>850 01 03 01 00 10 4620 810</t>
  </si>
  <si>
    <t xml:space="preserve">от                                г. №   </t>
  </si>
  <si>
    <t>№ п/п</t>
  </si>
  <si>
    <t>Наименование трансферта</t>
  </si>
  <si>
    <t>Итого</t>
  </si>
  <si>
    <t>Приложение 5</t>
  </si>
  <si>
    <t>Исполнение иных межбюджетных трансфертов районному бюджету</t>
  </si>
  <si>
    <t>Исполнено           (руб.)</t>
  </si>
  <si>
    <t>850 0103 00 00 00 0000 000</t>
  </si>
  <si>
    <t>Исполнение доходов бюджета Борисоглебского сельского поселения за              2016 год по кодам классификации доходов бюджета</t>
  </si>
  <si>
    <t>10102010014000110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</si>
  <si>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 (прочие поступления)</t>
  </si>
  <si>
    <t>10601030104000110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</si>
  <si>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 (прочие поступления)</t>
  </si>
  <si>
    <t>10606033104000110</t>
  </si>
  <si>
    <t>Земельный налог с организаций, обладающих земельным участком, расположенным в границах сельских поселений (прочие поступления)</t>
  </si>
  <si>
    <t>06.1.05.65440</t>
  </si>
  <si>
    <t>Расходы бюджета Борисоглебского сельского поселения по целевым статьям (муниципальным программам и непрограммным направлениям деятельности) и группам видов расходов классификации расходов бюджетов Российской Федерации за 2016 год</t>
  </si>
  <si>
    <t>за 2016  год по разделам и подразделам классификации</t>
  </si>
  <si>
    <t>Борисоглебского сельского поселения за 2016 год</t>
  </si>
  <si>
    <t xml:space="preserve">за  2016 год по бюджету Борисоглебского сельского поселения </t>
  </si>
  <si>
    <t>Расходы бюджета Борисоглебского сельского поселения по целевым статьям (муниципальным программам и непрограммным направлениям деятельности) и группам видов расходов классификации расходов бюджетов Российской Федерации 2016 год</t>
  </si>
  <si>
    <t>Расходы по оценке муниципального имущества</t>
  </si>
  <si>
    <t>04.1.05.65220</t>
  </si>
  <si>
    <t>Создание условий для профессионального развития и подготовки кадров муниципальной службы в администрации Борисоглебского сельского поселения, стимулирование муниципальных служащих к обучению, повышению квалификации</t>
  </si>
  <si>
    <t>04.1.04.00000</t>
  </si>
  <si>
    <t>04.1.05.00000</t>
  </si>
  <si>
    <t>Обеспечение устойчивого развития кадрового потенциала и повышения эффективности муниципальной службы, внедрение новых методов планирования, стимулирования и оценки деятельности муниципальных служащих</t>
  </si>
  <si>
    <t>05.4.01.L0200</t>
  </si>
  <si>
    <t>Поддержка молодых семей, проживающих на территории Борисоглебского сельского поселения в приобретении (строительстве) жилья за счет средств федерального бюджета</t>
  </si>
  <si>
    <t>Осуществление бюджетных инвестиций в объекты капитального строительства и реконструкции дорожного хозяйства муниципальной собственности за счет средств областного бюджета</t>
  </si>
  <si>
    <t>06.1.05.00000</t>
  </si>
  <si>
    <t xml:space="preserve">Бюджетные инвестиции в объекты капитального строительства государственной (муниципальной) собственности </t>
  </si>
  <si>
    <t>20.0.00.0000</t>
  </si>
  <si>
    <t>09.1.03.00000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</si>
</sst>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3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8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name val="Arial"/>
      <family val="2"/>
      <charset val="204"/>
    </font>
    <font>
      <sz val="8"/>
      <name val="Times New Roman"/>
      <family val="1"/>
      <charset val="204"/>
    </font>
    <font>
      <sz val="8"/>
      <color theme="1"/>
      <name val="Arial"/>
      <family val="2"/>
      <charset val="204"/>
    </font>
    <font>
      <b/>
      <sz val="8"/>
      <color theme="1"/>
      <name val="Times New Roman"/>
      <family val="1"/>
      <charset val="204"/>
    </font>
    <font>
      <i/>
      <sz val="8"/>
      <color theme="1"/>
      <name val="Times New Roman"/>
      <family val="1"/>
      <charset val="204"/>
    </font>
    <font>
      <b/>
      <sz val="8"/>
      <name val="Times New Roman"/>
      <family val="1"/>
      <charset val="204"/>
    </font>
    <font>
      <i/>
      <sz val="8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b/>
      <i/>
      <sz val="8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i/>
      <sz val="11"/>
      <name val="Times New Roman"/>
      <family val="1"/>
      <charset val="204"/>
    </font>
    <font>
      <sz val="10"/>
      <name val="Arial Cyr"/>
      <charset val="204"/>
    </font>
    <font>
      <b/>
      <sz val="10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7" fillId="0" borderId="0"/>
    <xf numFmtId="0" fontId="21" fillId="0" borderId="0"/>
  </cellStyleXfs>
  <cellXfs count="15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1" xfId="0" applyFont="1" applyBorder="1"/>
    <xf numFmtId="0" fontId="1" fillId="0" borderId="1" xfId="0" applyFont="1" applyBorder="1" applyAlignment="1">
      <alignment wrapText="1"/>
    </xf>
    <xf numFmtId="0" fontId="5" fillId="0" borderId="0" xfId="0" applyFont="1"/>
    <xf numFmtId="0" fontId="3" fillId="0" borderId="1" xfId="0" applyFont="1" applyBorder="1" applyAlignment="1">
      <alignment wrapText="1"/>
    </xf>
    <xf numFmtId="0" fontId="6" fillId="0" borderId="1" xfId="0" applyFont="1" applyBorder="1" applyAlignment="1">
      <alignment wrapText="1"/>
    </xf>
    <xf numFmtId="0" fontId="9" fillId="0" borderId="0" xfId="0" applyFont="1"/>
    <xf numFmtId="0" fontId="10" fillId="0" borderId="1" xfId="0" applyFont="1" applyBorder="1" applyAlignment="1">
      <alignment horizontal="center" vertical="center"/>
    </xf>
    <xf numFmtId="0" fontId="10" fillId="2" borderId="1" xfId="0" applyFont="1" applyFill="1" applyBorder="1" applyAlignment="1">
      <alignment vertical="center" wrapText="1"/>
    </xf>
    <xf numFmtId="0" fontId="10" fillId="3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vertical="center" wrapText="1"/>
    </xf>
    <xf numFmtId="49" fontId="11" fillId="3" borderId="1" xfId="0" applyNumberFormat="1" applyFont="1" applyFill="1" applyBorder="1" applyAlignment="1">
      <alignment vertical="center" wrapText="1"/>
    </xf>
    <xf numFmtId="0" fontId="11" fillId="3" borderId="1" xfId="0" applyFont="1" applyFill="1" applyBorder="1" applyAlignment="1">
      <alignment vertical="center" wrapText="1"/>
    </xf>
    <xf numFmtId="49" fontId="10" fillId="2" borderId="1" xfId="0" applyNumberFormat="1" applyFont="1" applyFill="1" applyBorder="1" applyAlignment="1">
      <alignment vertical="center" wrapText="1"/>
    </xf>
    <xf numFmtId="49" fontId="10" fillId="3" borderId="1" xfId="0" applyNumberFormat="1" applyFont="1" applyFill="1" applyBorder="1" applyAlignment="1">
      <alignment vertical="center" wrapText="1"/>
    </xf>
    <xf numFmtId="49" fontId="5" fillId="3" borderId="1" xfId="0" applyNumberFormat="1" applyFont="1" applyFill="1" applyBorder="1" applyAlignment="1">
      <alignment vertical="center" wrapText="1"/>
    </xf>
    <xf numFmtId="0" fontId="12" fillId="3" borderId="1" xfId="0" applyFont="1" applyFill="1" applyBorder="1" applyAlignment="1">
      <alignment vertical="center" wrapText="1"/>
    </xf>
    <xf numFmtId="0" fontId="8" fillId="3" borderId="1" xfId="0" applyFont="1" applyFill="1" applyBorder="1" applyAlignment="1">
      <alignment vertical="center" wrapText="1"/>
    </xf>
    <xf numFmtId="0" fontId="13" fillId="3" borderId="1" xfId="0" applyFont="1" applyFill="1" applyBorder="1" applyAlignment="1">
      <alignment vertical="center" wrapText="1"/>
    </xf>
    <xf numFmtId="49" fontId="5" fillId="3" borderId="2" xfId="0" applyNumberFormat="1" applyFont="1" applyFill="1" applyBorder="1" applyAlignment="1">
      <alignment vertical="center" wrapText="1"/>
    </xf>
    <xf numFmtId="49" fontId="11" fillId="3" borderId="2" xfId="0" applyNumberFormat="1" applyFont="1" applyFill="1" applyBorder="1" applyAlignment="1">
      <alignment vertical="center" wrapText="1"/>
    </xf>
    <xf numFmtId="49" fontId="8" fillId="3" borderId="1" xfId="0" applyNumberFormat="1" applyFont="1" applyFill="1" applyBorder="1" applyAlignment="1">
      <alignment vertical="center" wrapText="1"/>
    </xf>
    <xf numFmtId="49" fontId="13" fillId="3" borderId="1" xfId="0" applyNumberFormat="1" applyFont="1" applyFill="1" applyBorder="1" applyAlignment="1">
      <alignment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49" fontId="10" fillId="3" borderId="1" xfId="0" applyNumberFormat="1" applyFont="1" applyFill="1" applyBorder="1" applyAlignment="1">
      <alignment horizontal="center" vertical="center" wrapText="1"/>
    </xf>
    <xf numFmtId="49" fontId="5" fillId="3" borderId="1" xfId="0" applyNumberFormat="1" applyFont="1" applyFill="1" applyBorder="1" applyAlignment="1">
      <alignment horizontal="center" vertical="center" wrapText="1"/>
    </xf>
    <xf numFmtId="49" fontId="12" fillId="3" borderId="1" xfId="0" applyNumberFormat="1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 wrapText="1"/>
    </xf>
    <xf numFmtId="49" fontId="13" fillId="3" borderId="1" xfId="0" applyNumberFormat="1" applyFont="1" applyFill="1" applyBorder="1" applyAlignment="1">
      <alignment horizontal="center" vertical="center" wrapText="1"/>
    </xf>
    <xf numFmtId="49" fontId="10" fillId="3" borderId="2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11" fillId="3" borderId="1" xfId="0" applyNumberFormat="1" applyFont="1" applyFill="1" applyBorder="1" applyAlignment="1">
      <alignment horizontal="center" vertical="center" wrapText="1"/>
    </xf>
    <xf numFmtId="49" fontId="11" fillId="3" borderId="0" xfId="0" applyNumberFormat="1" applyFont="1" applyFill="1" applyBorder="1" applyAlignment="1">
      <alignment horizontal="center" vertical="center" wrapText="1"/>
    </xf>
    <xf numFmtId="0" fontId="9" fillId="3" borderId="0" xfId="0" applyFont="1" applyFill="1"/>
    <xf numFmtId="0" fontId="14" fillId="0" borderId="0" xfId="0" applyFont="1"/>
    <xf numFmtId="0" fontId="5" fillId="0" borderId="1" xfId="0" applyFont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5" fillId="0" borderId="0" xfId="0" applyFont="1"/>
    <xf numFmtId="0" fontId="16" fillId="2" borderId="1" xfId="0" applyFont="1" applyFill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4" fontId="10" fillId="2" borderId="1" xfId="0" applyNumberFormat="1" applyFont="1" applyFill="1" applyBorder="1" applyAlignment="1">
      <alignment vertical="center" wrapText="1"/>
    </xf>
    <xf numFmtId="4" fontId="10" fillId="3" borderId="1" xfId="0" applyNumberFormat="1" applyFont="1" applyFill="1" applyBorder="1" applyAlignment="1">
      <alignment vertical="center" wrapText="1"/>
    </xf>
    <xf numFmtId="4" fontId="5" fillId="3" borderId="1" xfId="0" applyNumberFormat="1" applyFont="1" applyFill="1" applyBorder="1" applyAlignment="1">
      <alignment vertical="center" wrapText="1"/>
    </xf>
    <xf numFmtId="4" fontId="11" fillId="3" borderId="1" xfId="0" applyNumberFormat="1" applyFont="1" applyFill="1" applyBorder="1" applyAlignment="1">
      <alignment vertical="center" wrapText="1"/>
    </xf>
    <xf numFmtId="4" fontId="8" fillId="3" borderId="1" xfId="0" applyNumberFormat="1" applyFont="1" applyFill="1" applyBorder="1" applyAlignment="1">
      <alignment vertical="center" wrapText="1"/>
    </xf>
    <xf numFmtId="4" fontId="13" fillId="3" borderId="1" xfId="0" applyNumberFormat="1" applyFont="1" applyFill="1" applyBorder="1" applyAlignment="1">
      <alignment vertical="center" wrapText="1"/>
    </xf>
    <xf numFmtId="49" fontId="10" fillId="2" borderId="2" xfId="0" applyNumberFormat="1" applyFont="1" applyFill="1" applyBorder="1" applyAlignment="1">
      <alignment vertical="center" wrapText="1"/>
    </xf>
    <xf numFmtId="0" fontId="5" fillId="2" borderId="1" xfId="0" applyFont="1" applyFill="1" applyBorder="1" applyAlignment="1">
      <alignment vertical="center" wrapText="1"/>
    </xf>
    <xf numFmtId="0" fontId="12" fillId="2" borderId="1" xfId="0" applyFont="1" applyFill="1" applyBorder="1" applyAlignment="1">
      <alignment vertical="center" wrapText="1"/>
    </xf>
    <xf numFmtId="0" fontId="5" fillId="0" borderId="1" xfId="0" applyFont="1" applyBorder="1"/>
    <xf numFmtId="0" fontId="10" fillId="2" borderId="1" xfId="0" applyFont="1" applyFill="1" applyBorder="1"/>
    <xf numFmtId="49" fontId="10" fillId="0" borderId="1" xfId="0" applyNumberFormat="1" applyFont="1" applyBorder="1" applyAlignment="1">
      <alignment horizontal="center"/>
    </xf>
    <xf numFmtId="49" fontId="5" fillId="0" borderId="1" xfId="0" applyNumberFormat="1" applyFont="1" applyBorder="1"/>
    <xf numFmtId="0" fontId="10" fillId="0" borderId="1" xfId="0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17" fillId="0" borderId="4" xfId="0" applyFont="1" applyBorder="1" applyAlignment="1">
      <alignment horizontal="left" vertical="top" wrapText="1"/>
    </xf>
    <xf numFmtId="0" fontId="18" fillId="0" borderId="0" xfId="0" applyFont="1"/>
    <xf numFmtId="0" fontId="18" fillId="4" borderId="5" xfId="0" applyFont="1" applyFill="1" applyBorder="1"/>
    <xf numFmtId="0" fontId="18" fillId="4" borderId="6" xfId="0" applyFont="1" applyFill="1" applyBorder="1" applyAlignment="1">
      <alignment horizontal="center" vertical="center"/>
    </xf>
    <xf numFmtId="49" fontId="19" fillId="4" borderId="6" xfId="0" applyNumberFormat="1" applyFont="1" applyFill="1" applyBorder="1" applyAlignment="1">
      <alignment horizontal="right"/>
    </xf>
    <xf numFmtId="0" fontId="19" fillId="4" borderId="7" xfId="0" applyFont="1" applyFill="1" applyBorder="1" applyAlignment="1">
      <alignment vertical="top"/>
    </xf>
    <xf numFmtId="2" fontId="19" fillId="4" borderId="1" xfId="0" applyNumberFormat="1" applyFont="1" applyFill="1" applyBorder="1" applyAlignment="1">
      <alignment vertical="center" wrapText="1"/>
    </xf>
    <xf numFmtId="49" fontId="18" fillId="4" borderId="6" xfId="0" applyNumberFormat="1" applyFont="1" applyFill="1" applyBorder="1" applyAlignment="1">
      <alignment horizontal="right" vertical="center" wrapText="1"/>
    </xf>
    <xf numFmtId="0" fontId="18" fillId="4" borderId="1" xfId="0" applyFont="1" applyFill="1" applyBorder="1" applyAlignment="1">
      <alignment horizontal="left" vertical="center" wrapText="1"/>
    </xf>
    <xf numFmtId="2" fontId="18" fillId="4" borderId="1" xfId="0" applyNumberFormat="1" applyFont="1" applyFill="1" applyBorder="1" applyAlignment="1">
      <alignment vertical="center" wrapText="1"/>
    </xf>
    <xf numFmtId="49" fontId="18" fillId="4" borderId="1" xfId="0" applyNumberFormat="1" applyFont="1" applyFill="1" applyBorder="1" applyAlignment="1">
      <alignment horizontal="right" vertical="center"/>
    </xf>
    <xf numFmtId="0" fontId="18" fillId="0" borderId="1" xfId="0" applyFont="1" applyBorder="1" applyAlignment="1">
      <alignment horizontal="left" vertical="top" wrapText="1"/>
    </xf>
    <xf numFmtId="49" fontId="19" fillId="4" borderId="1" xfId="0" applyNumberFormat="1" applyFont="1" applyFill="1" applyBorder="1" applyAlignment="1">
      <alignment horizontal="right" vertical="center"/>
    </xf>
    <xf numFmtId="0" fontId="19" fillId="4" borderId="1" xfId="0" applyFont="1" applyFill="1" applyBorder="1" applyAlignment="1">
      <alignment vertical="center" wrapText="1"/>
    </xf>
    <xf numFmtId="49" fontId="19" fillId="4" borderId="1" xfId="0" applyNumberFormat="1" applyFont="1" applyFill="1" applyBorder="1" applyAlignment="1">
      <alignment horizontal="right"/>
    </xf>
    <xf numFmtId="0" fontId="19" fillId="4" borderId="1" xfId="0" applyFont="1" applyFill="1" applyBorder="1"/>
    <xf numFmtId="49" fontId="18" fillId="4" borderId="1" xfId="0" applyNumberFormat="1" applyFont="1" applyFill="1" applyBorder="1" applyAlignment="1">
      <alignment horizontal="right"/>
    </xf>
    <xf numFmtId="0" fontId="18" fillId="4" borderId="1" xfId="0" applyFont="1" applyFill="1" applyBorder="1"/>
    <xf numFmtId="0" fontId="18" fillId="3" borderId="1" xfId="0" applyFont="1" applyFill="1" applyBorder="1"/>
    <xf numFmtId="0" fontId="19" fillId="4" borderId="1" xfId="0" applyFont="1" applyFill="1" applyBorder="1" applyAlignment="1">
      <alignment horizontal="left" vertical="center" wrapText="1"/>
    </xf>
    <xf numFmtId="0" fontId="19" fillId="3" borderId="1" xfId="0" applyFont="1" applyFill="1" applyBorder="1" applyAlignment="1">
      <alignment horizontal="left" vertical="center" wrapText="1"/>
    </xf>
    <xf numFmtId="0" fontId="18" fillId="3" borderId="1" xfId="0" applyFont="1" applyFill="1" applyBorder="1" applyAlignment="1">
      <alignment horizontal="left" vertical="center" wrapText="1"/>
    </xf>
    <xf numFmtId="0" fontId="18" fillId="0" borderId="1" xfId="0" applyFont="1" applyFill="1" applyBorder="1" applyAlignment="1">
      <alignment horizontal="left" vertical="center" wrapText="1"/>
    </xf>
    <xf numFmtId="49" fontId="18" fillId="4" borderId="1" xfId="0" applyNumberFormat="1" applyFont="1" applyFill="1" applyBorder="1" applyAlignment="1">
      <alignment horizontal="left" vertical="center" wrapText="1"/>
    </xf>
    <xf numFmtId="49" fontId="19" fillId="4" borderId="1" xfId="0" applyNumberFormat="1" applyFont="1" applyFill="1" applyBorder="1" applyAlignment="1">
      <alignment horizontal="left" vertical="center" wrapText="1"/>
    </xf>
    <xf numFmtId="2" fontId="19" fillId="4" borderId="1" xfId="0" applyNumberFormat="1" applyFont="1" applyFill="1" applyBorder="1" applyAlignment="1">
      <alignment vertical="center"/>
    </xf>
    <xf numFmtId="0" fontId="18" fillId="0" borderId="0" xfId="0" applyFont="1" applyAlignment="1">
      <alignment horizontal="right"/>
    </xf>
    <xf numFmtId="0" fontId="1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wrapText="1"/>
    </xf>
    <xf numFmtId="0" fontId="18" fillId="0" borderId="0" xfId="0" applyFont="1" applyBorder="1" applyAlignment="1">
      <alignment horizontal="center" wrapText="1"/>
    </xf>
    <xf numFmtId="0" fontId="19" fillId="4" borderId="1" xfId="0" applyFont="1" applyFill="1" applyBorder="1" applyAlignment="1">
      <alignment vertical="center"/>
    </xf>
    <xf numFmtId="0" fontId="19" fillId="4" borderId="1" xfId="0" applyFont="1" applyFill="1" applyBorder="1" applyAlignment="1">
      <alignment wrapText="1"/>
    </xf>
    <xf numFmtId="0" fontId="19" fillId="4" borderId="0" xfId="0" applyFont="1" applyFill="1" applyBorder="1" applyAlignment="1">
      <alignment vertical="center"/>
    </xf>
    <xf numFmtId="0" fontId="18" fillId="4" borderId="1" xfId="0" applyFont="1" applyFill="1" applyBorder="1" applyAlignment="1">
      <alignment vertical="center"/>
    </xf>
    <xf numFmtId="0" fontId="18" fillId="4" borderId="1" xfId="0" applyFont="1" applyFill="1" applyBorder="1" applyAlignment="1">
      <alignment wrapText="1"/>
    </xf>
    <xf numFmtId="2" fontId="18" fillId="4" borderId="1" xfId="0" applyNumberFormat="1" applyFont="1" applyFill="1" applyBorder="1" applyAlignment="1">
      <alignment vertical="center"/>
    </xf>
    <xf numFmtId="0" fontId="18" fillId="4" borderId="0" xfId="0" applyFont="1" applyFill="1" applyBorder="1" applyAlignment="1">
      <alignment vertical="center"/>
    </xf>
    <xf numFmtId="0" fontId="18" fillId="4" borderId="1" xfId="0" applyFont="1" applyFill="1" applyBorder="1" applyAlignment="1">
      <alignment vertical="center" wrapText="1"/>
    </xf>
    <xf numFmtId="0" fontId="18" fillId="0" borderId="0" xfId="0" applyFont="1" applyBorder="1" applyAlignment="1">
      <alignment horizontal="center" vertical="center"/>
    </xf>
    <xf numFmtId="0" fontId="18" fillId="0" borderId="1" xfId="0" applyFont="1" applyBorder="1" applyAlignment="1">
      <alignment vertical="center"/>
    </xf>
    <xf numFmtId="0" fontId="18" fillId="0" borderId="1" xfId="0" applyFont="1" applyBorder="1" applyAlignment="1">
      <alignment wrapText="1"/>
    </xf>
    <xf numFmtId="2" fontId="18" fillId="0" borderId="1" xfId="0" applyNumberFormat="1" applyFont="1" applyBorder="1" applyAlignment="1">
      <alignment vertical="center"/>
    </xf>
    <xf numFmtId="0" fontId="20" fillId="0" borderId="0" xfId="0" applyFont="1" applyBorder="1" applyAlignment="1">
      <alignment vertical="center"/>
    </xf>
    <xf numFmtId="0" fontId="18" fillId="0" borderId="1" xfId="0" applyFont="1" applyBorder="1"/>
    <xf numFmtId="2" fontId="19" fillId="0" borderId="1" xfId="0" applyNumberFormat="1" applyFont="1" applyBorder="1" applyAlignment="1">
      <alignment vertical="center"/>
    </xf>
    <xf numFmtId="0" fontId="19" fillId="0" borderId="0" xfId="0" applyFont="1" applyBorder="1" applyAlignment="1">
      <alignment vertical="center"/>
    </xf>
    <xf numFmtId="0" fontId="1" fillId="0" borderId="0" xfId="0" applyFont="1" applyAlignment="1">
      <alignment wrapText="1"/>
    </xf>
    <xf numFmtId="3" fontId="18" fillId="4" borderId="1" xfId="0" applyNumberFormat="1" applyFont="1" applyFill="1" applyBorder="1" applyAlignment="1">
      <alignment horizontal="left" vertical="center"/>
    </xf>
    <xf numFmtId="0" fontId="18" fillId="0" borderId="0" xfId="0" applyFont="1" applyFill="1" applyBorder="1" applyAlignment="1">
      <alignment horizontal="right"/>
    </xf>
    <xf numFmtId="0" fontId="18" fillId="0" borderId="1" xfId="0" applyFont="1" applyBorder="1" applyAlignment="1">
      <alignment horizontal="center" vertical="top" wrapText="1"/>
    </xf>
    <xf numFmtId="0" fontId="18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vertical="top" wrapText="1"/>
    </xf>
    <xf numFmtId="2" fontId="18" fillId="0" borderId="1" xfId="0" applyNumberFormat="1" applyFont="1" applyBorder="1" applyAlignment="1">
      <alignment horizontal="right" vertical="top" wrapText="1"/>
    </xf>
    <xf numFmtId="0" fontId="18" fillId="0" borderId="1" xfId="0" applyNumberFormat="1" applyFont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vertical="center" wrapText="1"/>
    </xf>
    <xf numFmtId="4" fontId="19" fillId="3" borderId="1" xfId="0" applyNumberFormat="1" applyFont="1" applyFill="1" applyBorder="1" applyAlignment="1">
      <alignment horizontal="center" vertical="top" wrapText="1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left"/>
    </xf>
    <xf numFmtId="0" fontId="3" fillId="0" borderId="12" xfId="0" applyFont="1" applyBorder="1"/>
    <xf numFmtId="49" fontId="1" fillId="0" borderId="11" xfId="0" applyNumberFormat="1" applyFont="1" applyBorder="1"/>
    <xf numFmtId="0" fontId="1" fillId="0" borderId="12" xfId="0" applyFont="1" applyBorder="1"/>
    <xf numFmtId="49" fontId="1" fillId="0" borderId="11" xfId="0" applyNumberFormat="1" applyFont="1" applyBorder="1" applyAlignment="1">
      <alignment wrapText="1"/>
    </xf>
    <xf numFmtId="0" fontId="1" fillId="0" borderId="12" xfId="0" applyFont="1" applyBorder="1" applyAlignment="1">
      <alignment wrapText="1"/>
    </xf>
    <xf numFmtId="49" fontId="3" fillId="0" borderId="11" xfId="0" applyNumberFormat="1" applyFont="1" applyBorder="1" applyAlignment="1">
      <alignment horizontal="left" wrapText="1"/>
    </xf>
    <xf numFmtId="0" fontId="3" fillId="0" borderId="12" xfId="0" applyFont="1" applyBorder="1" applyAlignment="1">
      <alignment wrapText="1"/>
    </xf>
    <xf numFmtId="49" fontId="1" fillId="0" borderId="11" xfId="0" applyNumberFormat="1" applyFont="1" applyBorder="1" applyAlignment="1">
      <alignment horizontal="left" vertical="top" wrapText="1"/>
    </xf>
    <xf numFmtId="49" fontId="1" fillId="0" borderId="11" xfId="0" applyNumberFormat="1" applyFont="1" applyBorder="1" applyAlignment="1">
      <alignment vertical="top" wrapText="1"/>
    </xf>
    <xf numFmtId="2" fontId="1" fillId="0" borderId="12" xfId="0" applyNumberFormat="1" applyFont="1" applyBorder="1" applyAlignment="1">
      <alignment wrapText="1"/>
    </xf>
    <xf numFmtId="49" fontId="1" fillId="0" borderId="13" xfId="0" applyNumberFormat="1" applyFont="1" applyBorder="1"/>
    <xf numFmtId="49" fontId="6" fillId="0" borderId="11" xfId="0" applyNumberFormat="1" applyFont="1" applyBorder="1" applyAlignment="1">
      <alignment horizontal="left" vertical="top" wrapText="1"/>
    </xf>
    <xf numFmtId="49" fontId="6" fillId="0" borderId="11" xfId="0" applyNumberFormat="1" applyFont="1" applyBorder="1" applyAlignment="1">
      <alignment horizontal="left" wrapText="1"/>
    </xf>
    <xf numFmtId="0" fontId="6" fillId="0" borderId="14" xfId="0" applyFont="1" applyBorder="1" applyAlignment="1"/>
    <xf numFmtId="0" fontId="1" fillId="0" borderId="15" xfId="0" applyFont="1" applyBorder="1" applyAlignment="1"/>
    <xf numFmtId="2" fontId="1" fillId="0" borderId="16" xfId="0" applyNumberFormat="1" applyFont="1" applyBorder="1" applyAlignment="1"/>
    <xf numFmtId="0" fontId="22" fillId="0" borderId="1" xfId="0" applyFont="1" applyBorder="1"/>
    <xf numFmtId="0" fontId="3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 applyBorder="1" applyAlignment="1">
      <alignment horizontal="center" wrapText="1"/>
    </xf>
    <xf numFmtId="0" fontId="8" fillId="0" borderId="0" xfId="1" applyFont="1" applyAlignment="1">
      <alignment horizontal="right"/>
    </xf>
    <xf numFmtId="0" fontId="0" fillId="0" borderId="0" xfId="0" applyAlignment="1"/>
    <xf numFmtId="0" fontId="10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/>
    </xf>
    <xf numFmtId="0" fontId="18" fillId="4" borderId="5" xfId="0" applyFont="1" applyFill="1" applyBorder="1" applyAlignment="1">
      <alignment horizontal="center" vertical="center" wrapText="1"/>
    </xf>
    <xf numFmtId="0" fontId="18" fillId="4" borderId="6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right"/>
    </xf>
    <xf numFmtId="0" fontId="19" fillId="0" borderId="0" xfId="0" applyFont="1" applyFill="1" applyBorder="1" applyAlignment="1">
      <alignment horizontal="center"/>
    </xf>
    <xf numFmtId="0" fontId="19" fillId="5" borderId="2" xfId="0" applyFont="1" applyFill="1" applyBorder="1" applyAlignment="1">
      <alignment vertical="top" wrapText="1"/>
    </xf>
    <xf numFmtId="0" fontId="19" fillId="5" borderId="3" xfId="0" applyFont="1" applyFill="1" applyBorder="1" applyAlignment="1">
      <alignment vertical="top" wrapText="1"/>
    </xf>
    <xf numFmtId="0" fontId="18" fillId="0" borderId="0" xfId="0" applyFont="1" applyAlignment="1"/>
    <xf numFmtId="0" fontId="18" fillId="0" borderId="0" xfId="0" applyFont="1" applyFill="1" applyBorder="1" applyAlignment="1">
      <alignment horizontal="right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9"/>
  <sheetViews>
    <sheetView tabSelected="1" workbookViewId="0">
      <selection activeCell="D49" sqref="D49"/>
    </sheetView>
  </sheetViews>
  <sheetFormatPr defaultRowHeight="15" x14ac:dyDescent="0.25"/>
  <cols>
    <col min="1" max="1" width="24.28515625" customWidth="1"/>
    <col min="2" max="2" width="34.140625" customWidth="1"/>
    <col min="3" max="3" width="22.85546875" customWidth="1"/>
  </cols>
  <sheetData>
    <row r="1" spans="1:3" x14ac:dyDescent="0.25">
      <c r="C1" s="1" t="s">
        <v>5</v>
      </c>
    </row>
    <row r="2" spans="1:3" ht="15.75" x14ac:dyDescent="0.25">
      <c r="A2" s="2"/>
      <c r="B2" s="2"/>
      <c r="C2" s="1" t="s">
        <v>6</v>
      </c>
    </row>
    <row r="3" spans="1:3" ht="15.75" x14ac:dyDescent="0.25">
      <c r="A3" s="2"/>
      <c r="B3" s="2"/>
      <c r="C3" s="1" t="s">
        <v>7</v>
      </c>
    </row>
    <row r="4" spans="1:3" ht="15.75" x14ac:dyDescent="0.25">
      <c r="A4" s="2"/>
      <c r="B4" s="2"/>
    </row>
    <row r="5" spans="1:3" x14ac:dyDescent="0.25">
      <c r="A5" s="141" t="s">
        <v>361</v>
      </c>
      <c r="B5" s="142"/>
      <c r="C5" s="142"/>
    </row>
    <row r="6" spans="1:3" ht="15.75" thickBot="1" x14ac:dyDescent="0.3">
      <c r="A6" s="143"/>
      <c r="B6" s="143"/>
      <c r="C6" s="143"/>
    </row>
    <row r="7" spans="1:3" ht="15.75" x14ac:dyDescent="0.25">
      <c r="A7" s="120" t="s">
        <v>0</v>
      </c>
      <c r="B7" s="121" t="s">
        <v>1</v>
      </c>
      <c r="C7" s="122" t="s">
        <v>8</v>
      </c>
    </row>
    <row r="8" spans="1:3" ht="15.75" x14ac:dyDescent="0.25">
      <c r="A8" s="123">
        <v>100</v>
      </c>
      <c r="B8" s="3" t="s">
        <v>2</v>
      </c>
      <c r="C8" s="124">
        <f>SUM(C9:C12)</f>
        <v>2834705.35</v>
      </c>
    </row>
    <row r="9" spans="1:3" ht="120" x14ac:dyDescent="0.25">
      <c r="A9" s="125" t="s">
        <v>256</v>
      </c>
      <c r="B9" s="4" t="s">
        <v>3</v>
      </c>
      <c r="C9" s="126">
        <v>969069.77</v>
      </c>
    </row>
    <row r="10" spans="1:3" ht="148.5" customHeight="1" x14ac:dyDescent="0.25">
      <c r="A10" s="127" t="s">
        <v>257</v>
      </c>
      <c r="B10" s="4" t="s">
        <v>4</v>
      </c>
      <c r="C10" s="128">
        <v>14792.38</v>
      </c>
    </row>
    <row r="11" spans="1:3" ht="120" customHeight="1" x14ac:dyDescent="0.25">
      <c r="A11" s="127" t="s">
        <v>258</v>
      </c>
      <c r="B11" s="4" t="s">
        <v>9</v>
      </c>
      <c r="C11" s="128">
        <v>1994375.27</v>
      </c>
    </row>
    <row r="12" spans="1:3" ht="123" customHeight="1" x14ac:dyDescent="0.25">
      <c r="A12" s="127" t="s">
        <v>259</v>
      </c>
      <c r="B12" s="4" t="s">
        <v>10</v>
      </c>
      <c r="C12" s="128">
        <v>-143532.07</v>
      </c>
    </row>
    <row r="13" spans="1:3" ht="21" customHeight="1" x14ac:dyDescent="0.25">
      <c r="A13" s="129">
        <v>182</v>
      </c>
      <c r="B13" s="6" t="s">
        <v>11</v>
      </c>
      <c r="C13" s="130">
        <f>SUM(C14:C35)</f>
        <v>5907457.4900000002</v>
      </c>
    </row>
    <row r="14" spans="1:3" ht="200.25" customHeight="1" x14ac:dyDescent="0.25">
      <c r="A14" s="131" t="s">
        <v>261</v>
      </c>
      <c r="B14" s="64" t="s">
        <v>260</v>
      </c>
      <c r="C14" s="128">
        <v>1143601.8700000001</v>
      </c>
    </row>
    <row r="15" spans="1:3" ht="150.75" customHeight="1" x14ac:dyDescent="0.25">
      <c r="A15" s="131" t="s">
        <v>262</v>
      </c>
      <c r="B15" s="4" t="s">
        <v>263</v>
      </c>
      <c r="C15" s="128">
        <v>2810.67</v>
      </c>
    </row>
    <row r="16" spans="1:3" ht="196.5" customHeight="1" x14ac:dyDescent="0.25">
      <c r="A16" s="132" t="s">
        <v>265</v>
      </c>
      <c r="B16" s="4" t="s">
        <v>264</v>
      </c>
      <c r="C16" s="128">
        <v>2204.0300000000002</v>
      </c>
    </row>
    <row r="17" spans="1:3" ht="134.25" customHeight="1" x14ac:dyDescent="0.25">
      <c r="A17" s="132" t="s">
        <v>362</v>
      </c>
      <c r="B17" s="4" t="s">
        <v>363</v>
      </c>
      <c r="C17" s="128">
        <v>0.01</v>
      </c>
    </row>
    <row r="18" spans="1:3" ht="254.25" customHeight="1" x14ac:dyDescent="0.25">
      <c r="A18" s="132" t="s">
        <v>266</v>
      </c>
      <c r="B18" s="4" t="s">
        <v>12</v>
      </c>
      <c r="C18" s="128">
        <v>7953.26</v>
      </c>
    </row>
    <row r="19" spans="1:3" ht="209.25" customHeight="1" x14ac:dyDescent="0.25">
      <c r="A19" s="127" t="s">
        <v>267</v>
      </c>
      <c r="B19" s="4" t="s">
        <v>14</v>
      </c>
      <c r="C19" s="128">
        <v>-2.33</v>
      </c>
    </row>
    <row r="20" spans="1:3" ht="243.75" customHeight="1" x14ac:dyDescent="0.25">
      <c r="A20" s="127" t="s">
        <v>268</v>
      </c>
      <c r="B20" s="4" t="s">
        <v>15</v>
      </c>
      <c r="C20" s="133">
        <v>60</v>
      </c>
    </row>
    <row r="21" spans="1:3" ht="132.75" customHeight="1" x14ac:dyDescent="0.25">
      <c r="A21" s="127" t="s">
        <v>270</v>
      </c>
      <c r="B21" s="4" t="s">
        <v>269</v>
      </c>
      <c r="C21" s="128">
        <v>11823.38</v>
      </c>
    </row>
    <row r="22" spans="1:3" ht="144.75" customHeight="1" x14ac:dyDescent="0.25">
      <c r="A22" s="127" t="s">
        <v>272</v>
      </c>
      <c r="B22" s="4" t="s">
        <v>271</v>
      </c>
      <c r="C22" s="133">
        <v>25</v>
      </c>
    </row>
    <row r="23" spans="1:3" ht="87.75" customHeight="1" x14ac:dyDescent="0.25">
      <c r="A23" s="127" t="s">
        <v>273</v>
      </c>
      <c r="B23" s="4" t="s">
        <v>16</v>
      </c>
      <c r="C23" s="133">
        <v>1664.4</v>
      </c>
    </row>
    <row r="24" spans="1:3" ht="90" x14ac:dyDescent="0.25">
      <c r="A24" s="134" t="s">
        <v>275</v>
      </c>
      <c r="B24" s="4" t="s">
        <v>274</v>
      </c>
      <c r="C24" s="133">
        <v>5.0199999999999996</v>
      </c>
    </row>
    <row r="25" spans="1:3" ht="117" customHeight="1" x14ac:dyDescent="0.25">
      <c r="A25" s="127" t="s">
        <v>276</v>
      </c>
      <c r="B25" s="4" t="s">
        <v>277</v>
      </c>
      <c r="C25" s="133">
        <v>5.03</v>
      </c>
    </row>
    <row r="26" spans="1:3" ht="139.5" customHeight="1" x14ac:dyDescent="0.25">
      <c r="A26" s="127" t="s">
        <v>278</v>
      </c>
      <c r="B26" s="4" t="s">
        <v>17</v>
      </c>
      <c r="C26" s="133">
        <v>387043.72</v>
      </c>
    </row>
    <row r="27" spans="1:3" ht="99" customHeight="1" x14ac:dyDescent="0.25">
      <c r="A27" s="127" t="s">
        <v>279</v>
      </c>
      <c r="B27" s="4" t="s">
        <v>18</v>
      </c>
      <c r="C27" s="133">
        <v>21973.23</v>
      </c>
    </row>
    <row r="28" spans="1:3" ht="99" customHeight="1" x14ac:dyDescent="0.25">
      <c r="A28" s="127" t="s">
        <v>364</v>
      </c>
      <c r="B28" s="4" t="s">
        <v>365</v>
      </c>
      <c r="C28" s="133">
        <v>-620.69000000000005</v>
      </c>
    </row>
    <row r="29" spans="1:3" ht="119.25" customHeight="1" x14ac:dyDescent="0.25">
      <c r="A29" s="127" t="s">
        <v>280</v>
      </c>
      <c r="B29" s="4" t="s">
        <v>19</v>
      </c>
      <c r="C29" s="133">
        <v>2961851.76</v>
      </c>
    </row>
    <row r="30" spans="1:3" ht="83.25" customHeight="1" x14ac:dyDescent="0.25">
      <c r="A30" s="127" t="s">
        <v>281</v>
      </c>
      <c r="B30" s="4" t="s">
        <v>20</v>
      </c>
      <c r="C30" s="133">
        <v>58618.45</v>
      </c>
    </row>
    <row r="31" spans="1:3" ht="87" customHeight="1" x14ac:dyDescent="0.25">
      <c r="A31" s="127" t="s">
        <v>282</v>
      </c>
      <c r="B31" s="4" t="s">
        <v>21</v>
      </c>
      <c r="C31" s="133">
        <v>160.78</v>
      </c>
    </row>
    <row r="32" spans="1:3" ht="118.5" customHeight="1" x14ac:dyDescent="0.25">
      <c r="A32" s="127" t="s">
        <v>283</v>
      </c>
      <c r="B32" s="4" t="s">
        <v>22</v>
      </c>
      <c r="C32" s="133">
        <v>13270</v>
      </c>
    </row>
    <row r="33" spans="1:3" ht="83.25" customHeight="1" x14ac:dyDescent="0.25">
      <c r="A33" s="127" t="s">
        <v>366</v>
      </c>
      <c r="B33" s="4" t="s">
        <v>367</v>
      </c>
      <c r="C33" s="133">
        <v>-1320.34</v>
      </c>
    </row>
    <row r="34" spans="1:3" ht="117" customHeight="1" x14ac:dyDescent="0.25">
      <c r="A34" s="127" t="s">
        <v>284</v>
      </c>
      <c r="B34" s="4" t="s">
        <v>23</v>
      </c>
      <c r="C34" s="133">
        <v>1275089.3799999999</v>
      </c>
    </row>
    <row r="35" spans="1:3" ht="87" customHeight="1" x14ac:dyDescent="0.25">
      <c r="A35" s="127" t="s">
        <v>285</v>
      </c>
      <c r="B35" s="4" t="s">
        <v>24</v>
      </c>
      <c r="C35" s="133">
        <v>21240.86</v>
      </c>
    </row>
    <row r="36" spans="1:3" ht="45" customHeight="1" x14ac:dyDescent="0.25">
      <c r="A36" s="135">
        <v>802</v>
      </c>
      <c r="B36" s="7" t="s">
        <v>25</v>
      </c>
      <c r="C36" s="133">
        <f>C37</f>
        <v>11114100</v>
      </c>
    </row>
    <row r="37" spans="1:3" ht="57.75" customHeight="1" x14ac:dyDescent="0.25">
      <c r="A37" s="127" t="s">
        <v>286</v>
      </c>
      <c r="B37" s="4" t="s">
        <v>26</v>
      </c>
      <c r="C37" s="133">
        <v>11114100</v>
      </c>
    </row>
    <row r="38" spans="1:3" ht="31.5" x14ac:dyDescent="0.25">
      <c r="A38" s="136">
        <v>850</v>
      </c>
      <c r="B38" s="6" t="s">
        <v>27</v>
      </c>
      <c r="C38" s="133">
        <f>SUM(C39:C48)</f>
        <v>28939482.879999999</v>
      </c>
    </row>
    <row r="39" spans="1:3" ht="45.75" customHeight="1" x14ac:dyDescent="0.25">
      <c r="A39" s="127" t="s">
        <v>287</v>
      </c>
      <c r="B39" s="4" t="s">
        <v>28</v>
      </c>
      <c r="C39" s="133">
        <v>2904.37</v>
      </c>
    </row>
    <row r="40" spans="1:3" ht="51" customHeight="1" x14ac:dyDescent="0.25">
      <c r="A40" s="127" t="s">
        <v>288</v>
      </c>
      <c r="B40" s="4" t="s">
        <v>29</v>
      </c>
      <c r="C40" s="133">
        <v>286862.68</v>
      </c>
    </row>
    <row r="41" spans="1:3" ht="122.25" customHeight="1" x14ac:dyDescent="0.25">
      <c r="A41" s="127" t="s">
        <v>289</v>
      </c>
      <c r="B41" s="4" t="s">
        <v>30</v>
      </c>
      <c r="C41" s="133">
        <v>11780328</v>
      </c>
    </row>
    <row r="42" spans="1:3" ht="63" customHeight="1" x14ac:dyDescent="0.25">
      <c r="A42" s="125" t="s">
        <v>290</v>
      </c>
      <c r="B42" s="4" t="s">
        <v>31</v>
      </c>
      <c r="C42" s="133">
        <v>339019.52000000002</v>
      </c>
    </row>
    <row r="43" spans="1:3" ht="60" x14ac:dyDescent="0.25">
      <c r="A43" s="125" t="s">
        <v>291</v>
      </c>
      <c r="B43" s="4" t="s">
        <v>32</v>
      </c>
      <c r="C43" s="133">
        <v>9427741</v>
      </c>
    </row>
    <row r="44" spans="1:3" ht="165" x14ac:dyDescent="0.25">
      <c r="A44" s="134" t="s">
        <v>292</v>
      </c>
      <c r="B44" s="4" t="s">
        <v>293</v>
      </c>
      <c r="C44" s="133">
        <v>280151.5</v>
      </c>
    </row>
    <row r="45" spans="1:3" ht="120" x14ac:dyDescent="0.25">
      <c r="A45" s="125" t="s">
        <v>294</v>
      </c>
      <c r="B45" s="4" t="s">
        <v>295</v>
      </c>
      <c r="C45" s="133">
        <v>207265.54</v>
      </c>
    </row>
    <row r="46" spans="1:3" ht="165" x14ac:dyDescent="0.25">
      <c r="A46" s="125" t="s">
        <v>296</v>
      </c>
      <c r="B46" s="4" t="s">
        <v>33</v>
      </c>
      <c r="C46" s="133">
        <v>4226025.55</v>
      </c>
    </row>
    <row r="47" spans="1:3" ht="30" x14ac:dyDescent="0.25">
      <c r="A47" s="125" t="s">
        <v>297</v>
      </c>
      <c r="B47" s="4" t="s">
        <v>34</v>
      </c>
      <c r="C47" s="133">
        <v>0</v>
      </c>
    </row>
    <row r="48" spans="1:3" ht="120" x14ac:dyDescent="0.25">
      <c r="A48" s="125" t="s">
        <v>298</v>
      </c>
      <c r="B48" s="4" t="s">
        <v>35</v>
      </c>
      <c r="C48" s="133">
        <v>2389184.7200000002</v>
      </c>
    </row>
    <row r="49" spans="1:3" ht="15.75" thickBot="1" x14ac:dyDescent="0.3">
      <c r="A49" s="137" t="s">
        <v>36</v>
      </c>
      <c r="B49" s="138"/>
      <c r="C49" s="139">
        <f>C38+C36+C13+C8</f>
        <v>48795745.719999999</v>
      </c>
    </row>
  </sheetData>
  <mergeCells count="1">
    <mergeCell ref="A5:C6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9"/>
  <sheetViews>
    <sheetView topLeftCell="A137" workbookViewId="0">
      <selection activeCell="B166" sqref="B166"/>
    </sheetView>
  </sheetViews>
  <sheetFormatPr defaultRowHeight="15" x14ac:dyDescent="0.25"/>
  <cols>
    <col min="1" max="1" width="46.85546875" customWidth="1"/>
    <col min="2" max="2" width="4.42578125" customWidth="1"/>
    <col min="3" max="3" width="3.85546875" customWidth="1"/>
    <col min="4" max="4" width="4.7109375" customWidth="1"/>
    <col min="5" max="5" width="11.28515625" customWidth="1"/>
    <col min="6" max="6" width="4.42578125" customWidth="1"/>
    <col min="7" max="7" width="10.85546875" customWidth="1"/>
  </cols>
  <sheetData>
    <row r="1" spans="1:7" x14ac:dyDescent="0.25">
      <c r="A1" s="144" t="s">
        <v>211</v>
      </c>
      <c r="B1" s="144"/>
      <c r="C1" s="144"/>
      <c r="D1" s="144"/>
      <c r="E1" s="145"/>
      <c r="F1" s="145"/>
      <c r="G1" s="145"/>
    </row>
    <row r="2" spans="1:7" x14ac:dyDescent="0.25">
      <c r="A2" s="144" t="s">
        <v>38</v>
      </c>
      <c r="B2" s="144"/>
      <c r="C2" s="144"/>
      <c r="D2" s="144"/>
      <c r="E2" s="145"/>
      <c r="F2" s="145"/>
      <c r="G2" s="145"/>
    </row>
    <row r="3" spans="1:7" x14ac:dyDescent="0.25">
      <c r="A3" s="144" t="s">
        <v>39</v>
      </c>
      <c r="B3" s="144"/>
      <c r="C3" s="144"/>
      <c r="D3" s="144"/>
      <c r="E3" s="145"/>
      <c r="F3" s="145"/>
      <c r="G3" s="145"/>
    </row>
    <row r="4" spans="1:7" x14ac:dyDescent="0.25">
      <c r="A4" s="144" t="s">
        <v>40</v>
      </c>
      <c r="B4" s="144"/>
      <c r="C4" s="144"/>
      <c r="D4" s="144"/>
      <c r="E4" s="145"/>
      <c r="F4" s="145"/>
      <c r="G4" s="145"/>
    </row>
    <row r="5" spans="1:7" x14ac:dyDescent="0.25">
      <c r="A5" s="144" t="s">
        <v>41</v>
      </c>
      <c r="B5" s="144"/>
      <c r="C5" s="144"/>
      <c r="D5" s="144"/>
      <c r="E5" s="145"/>
      <c r="F5" s="145"/>
      <c r="G5" s="145"/>
    </row>
    <row r="6" spans="1:7" x14ac:dyDescent="0.25">
      <c r="A6" s="8"/>
      <c r="B6" s="8"/>
      <c r="C6" s="8"/>
      <c r="D6" s="8"/>
      <c r="E6" s="41"/>
      <c r="F6" s="41"/>
      <c r="G6" s="41"/>
    </row>
    <row r="7" spans="1:7" x14ac:dyDescent="0.25">
      <c r="A7" s="8"/>
      <c r="B7" s="8"/>
      <c r="C7" s="8"/>
      <c r="D7" s="40"/>
      <c r="E7" s="41"/>
      <c r="F7" s="41"/>
      <c r="G7" s="41"/>
    </row>
    <row r="8" spans="1:7" ht="38.25" customHeight="1" x14ac:dyDescent="0.25">
      <c r="A8" s="146" t="s">
        <v>369</v>
      </c>
      <c r="B8" s="146"/>
      <c r="C8" s="146"/>
      <c r="D8" s="146"/>
      <c r="E8" s="145"/>
      <c r="F8" s="145"/>
      <c r="G8" s="145"/>
    </row>
    <row r="9" spans="1:7" x14ac:dyDescent="0.25">
      <c r="A9" s="5"/>
      <c r="B9" s="5"/>
      <c r="C9" s="5"/>
      <c r="D9" s="5"/>
      <c r="E9" s="41"/>
      <c r="F9" s="41"/>
      <c r="G9" s="41"/>
    </row>
    <row r="10" spans="1:7" ht="33.75" x14ac:dyDescent="0.25">
      <c r="A10" s="9" t="s">
        <v>1</v>
      </c>
      <c r="B10" s="9" t="s">
        <v>124</v>
      </c>
      <c r="C10" s="9" t="s">
        <v>125</v>
      </c>
      <c r="D10" s="9" t="s">
        <v>135</v>
      </c>
      <c r="E10" s="42" t="s">
        <v>139</v>
      </c>
      <c r="F10" s="42" t="s">
        <v>209</v>
      </c>
      <c r="G10" s="47" t="s">
        <v>210</v>
      </c>
    </row>
    <row r="11" spans="1:7" x14ac:dyDescent="0.25">
      <c r="A11" s="10" t="s">
        <v>212</v>
      </c>
      <c r="B11" s="25">
        <v>850</v>
      </c>
      <c r="C11" s="30" t="s">
        <v>13</v>
      </c>
      <c r="D11" s="30" t="s">
        <v>13</v>
      </c>
      <c r="E11" s="30" t="s">
        <v>13</v>
      </c>
      <c r="F11" s="28"/>
      <c r="G11" s="48">
        <f>G12+G52+G57+G83+G116+G132+G147+G155+G122</f>
        <v>46122188.659999996</v>
      </c>
    </row>
    <row r="12" spans="1:7" x14ac:dyDescent="0.25">
      <c r="A12" s="10" t="s">
        <v>213</v>
      </c>
      <c r="B12" s="25">
        <v>850</v>
      </c>
      <c r="C12" s="30" t="s">
        <v>130</v>
      </c>
      <c r="D12" s="30" t="s">
        <v>136</v>
      </c>
      <c r="E12" s="31" t="s">
        <v>13</v>
      </c>
      <c r="F12" s="27"/>
      <c r="G12" s="49">
        <f>G14+G18+G38</f>
        <v>6160302.8800000008</v>
      </c>
    </row>
    <row r="13" spans="1:7" ht="33.75" customHeight="1" x14ac:dyDescent="0.25">
      <c r="A13" s="12" t="s">
        <v>214</v>
      </c>
      <c r="B13" s="25">
        <v>850</v>
      </c>
      <c r="C13" s="32" t="s">
        <v>130</v>
      </c>
      <c r="D13" s="32" t="s">
        <v>137</v>
      </c>
      <c r="E13" s="32" t="s">
        <v>13</v>
      </c>
      <c r="F13" s="27"/>
      <c r="G13" s="50">
        <f>G14</f>
        <v>869524.61</v>
      </c>
    </row>
    <row r="14" spans="1:7" ht="48.75" customHeight="1" x14ac:dyDescent="0.25">
      <c r="A14" s="12" t="s">
        <v>215</v>
      </c>
      <c r="B14" s="25">
        <v>850</v>
      </c>
      <c r="C14" s="32" t="s">
        <v>130</v>
      </c>
      <c r="D14" s="32" t="s">
        <v>137</v>
      </c>
      <c r="E14" s="32" t="s">
        <v>198</v>
      </c>
      <c r="F14" s="27">
        <v>100</v>
      </c>
      <c r="G14" s="50">
        <f>G15</f>
        <v>869524.61</v>
      </c>
    </row>
    <row r="15" spans="1:7" ht="26.25" customHeight="1" x14ac:dyDescent="0.25">
      <c r="A15" s="17" t="s">
        <v>216</v>
      </c>
      <c r="B15" s="25">
        <v>850</v>
      </c>
      <c r="C15" s="32" t="s">
        <v>130</v>
      </c>
      <c r="D15" s="32" t="s">
        <v>137</v>
      </c>
      <c r="E15" s="27" t="s">
        <v>198</v>
      </c>
      <c r="F15" s="27">
        <v>120</v>
      </c>
      <c r="G15" s="50">
        <f>SUM(G16:G17)</f>
        <v>869524.61</v>
      </c>
    </row>
    <row r="16" spans="1:7" ht="30.75" customHeight="1" x14ac:dyDescent="0.25">
      <c r="A16" s="12" t="s">
        <v>217</v>
      </c>
      <c r="B16" s="25">
        <v>850</v>
      </c>
      <c r="C16" s="32" t="s">
        <v>130</v>
      </c>
      <c r="D16" s="32" t="s">
        <v>137</v>
      </c>
      <c r="E16" s="27" t="s">
        <v>198</v>
      </c>
      <c r="F16" s="27">
        <v>121</v>
      </c>
      <c r="G16" s="50">
        <v>667539.12</v>
      </c>
    </row>
    <row r="17" spans="1:7" ht="33.75" x14ac:dyDescent="0.25">
      <c r="A17" s="12" t="s">
        <v>218</v>
      </c>
      <c r="B17" s="25">
        <v>850</v>
      </c>
      <c r="C17" s="32" t="s">
        <v>130</v>
      </c>
      <c r="D17" s="32" t="s">
        <v>137</v>
      </c>
      <c r="E17" s="27" t="s">
        <v>198</v>
      </c>
      <c r="F17" s="27">
        <v>129</v>
      </c>
      <c r="G17" s="50">
        <v>201985.49</v>
      </c>
    </row>
    <row r="18" spans="1:7" ht="36" customHeight="1" x14ac:dyDescent="0.25">
      <c r="A18" s="12" t="s">
        <v>219</v>
      </c>
      <c r="B18" s="25">
        <v>850</v>
      </c>
      <c r="C18" s="32" t="s">
        <v>130</v>
      </c>
      <c r="D18" s="32" t="s">
        <v>132</v>
      </c>
      <c r="E18" s="32"/>
      <c r="F18" s="29"/>
      <c r="G18" s="50">
        <f>G19+G23+G26+G30+G33</f>
        <v>4494886.91</v>
      </c>
    </row>
    <row r="19" spans="1:7" ht="45" x14ac:dyDescent="0.25">
      <c r="A19" s="12" t="s">
        <v>215</v>
      </c>
      <c r="B19" s="25">
        <v>850</v>
      </c>
      <c r="C19" s="32" t="s">
        <v>130</v>
      </c>
      <c r="D19" s="32" t="s">
        <v>132</v>
      </c>
      <c r="E19" s="32" t="s">
        <v>197</v>
      </c>
      <c r="F19" s="27">
        <v>100</v>
      </c>
      <c r="G19" s="50">
        <f>G20</f>
        <v>40351.32</v>
      </c>
    </row>
    <row r="20" spans="1:7" ht="22.5" x14ac:dyDescent="0.25">
      <c r="A20" s="17" t="s">
        <v>216</v>
      </c>
      <c r="B20" s="25">
        <v>850</v>
      </c>
      <c r="C20" s="32" t="s">
        <v>130</v>
      </c>
      <c r="D20" s="32" t="s">
        <v>132</v>
      </c>
      <c r="E20" s="32" t="s">
        <v>197</v>
      </c>
      <c r="F20" s="27">
        <v>120</v>
      </c>
      <c r="G20" s="50">
        <f>G21+G22</f>
        <v>40351.32</v>
      </c>
    </row>
    <row r="21" spans="1:7" ht="22.5" x14ac:dyDescent="0.25">
      <c r="A21" s="12" t="s">
        <v>217</v>
      </c>
      <c r="B21" s="25">
        <v>850</v>
      </c>
      <c r="C21" s="32" t="s">
        <v>130</v>
      </c>
      <c r="D21" s="32" t="s">
        <v>132</v>
      </c>
      <c r="E21" s="32" t="s">
        <v>197</v>
      </c>
      <c r="F21" s="27">
        <v>121</v>
      </c>
      <c r="G21" s="50">
        <v>30991.8</v>
      </c>
    </row>
    <row r="22" spans="1:7" ht="33.75" x14ac:dyDescent="0.25">
      <c r="A22" s="12" t="s">
        <v>218</v>
      </c>
      <c r="B22" s="25">
        <v>850</v>
      </c>
      <c r="C22" s="32" t="s">
        <v>130</v>
      </c>
      <c r="D22" s="32" t="s">
        <v>132</v>
      </c>
      <c r="E22" s="32" t="s">
        <v>197</v>
      </c>
      <c r="F22" s="27">
        <v>129</v>
      </c>
      <c r="G22" s="50">
        <v>9359.52</v>
      </c>
    </row>
    <row r="23" spans="1:7" ht="24" customHeight="1" x14ac:dyDescent="0.25">
      <c r="A23" s="17" t="s">
        <v>63</v>
      </c>
      <c r="B23" s="25">
        <v>850</v>
      </c>
      <c r="C23" s="32" t="s">
        <v>130</v>
      </c>
      <c r="D23" s="32" t="s">
        <v>132</v>
      </c>
      <c r="E23" s="32" t="s">
        <v>197</v>
      </c>
      <c r="F23" s="27">
        <v>200</v>
      </c>
      <c r="G23" s="50">
        <f>G24</f>
        <v>12105.4</v>
      </c>
    </row>
    <row r="24" spans="1:7" ht="31.5" customHeight="1" x14ac:dyDescent="0.25">
      <c r="A24" s="17" t="s">
        <v>220</v>
      </c>
      <c r="B24" s="25">
        <v>850</v>
      </c>
      <c r="C24" s="32" t="s">
        <v>130</v>
      </c>
      <c r="D24" s="32" t="s">
        <v>132</v>
      </c>
      <c r="E24" s="32" t="s">
        <v>197</v>
      </c>
      <c r="F24" s="27">
        <v>240</v>
      </c>
      <c r="G24" s="50">
        <f>G25</f>
        <v>12105.4</v>
      </c>
    </row>
    <row r="25" spans="1:7" ht="25.5" customHeight="1" x14ac:dyDescent="0.25">
      <c r="A25" s="12" t="s">
        <v>221</v>
      </c>
      <c r="B25" s="25">
        <v>850</v>
      </c>
      <c r="C25" s="32" t="s">
        <v>130</v>
      </c>
      <c r="D25" s="32" t="s">
        <v>132</v>
      </c>
      <c r="E25" s="32" t="s">
        <v>197</v>
      </c>
      <c r="F25" s="27">
        <v>244</v>
      </c>
      <c r="G25" s="50">
        <v>12105.4</v>
      </c>
    </row>
    <row r="26" spans="1:7" ht="45" x14ac:dyDescent="0.25">
      <c r="A26" s="12" t="s">
        <v>215</v>
      </c>
      <c r="B26" s="25">
        <v>850</v>
      </c>
      <c r="C26" s="32" t="s">
        <v>130</v>
      </c>
      <c r="D26" s="32" t="s">
        <v>132</v>
      </c>
      <c r="E26" s="32" t="s">
        <v>199</v>
      </c>
      <c r="F26" s="27">
        <v>100</v>
      </c>
      <c r="G26" s="50">
        <f>G27</f>
        <v>3757762.95</v>
      </c>
    </row>
    <row r="27" spans="1:7" ht="22.5" x14ac:dyDescent="0.25">
      <c r="A27" s="17" t="s">
        <v>216</v>
      </c>
      <c r="B27" s="25">
        <v>850</v>
      </c>
      <c r="C27" s="32" t="s">
        <v>130</v>
      </c>
      <c r="D27" s="32" t="s">
        <v>132</v>
      </c>
      <c r="E27" s="32" t="s">
        <v>199</v>
      </c>
      <c r="F27" s="27">
        <v>120</v>
      </c>
      <c r="G27" s="50">
        <f>G28+G29</f>
        <v>3757762.95</v>
      </c>
    </row>
    <row r="28" spans="1:7" ht="22.5" x14ac:dyDescent="0.25">
      <c r="A28" s="12" t="s">
        <v>217</v>
      </c>
      <c r="B28" s="25">
        <v>850</v>
      </c>
      <c r="C28" s="32" t="s">
        <v>130</v>
      </c>
      <c r="D28" s="32" t="s">
        <v>132</v>
      </c>
      <c r="E28" s="32" t="s">
        <v>199</v>
      </c>
      <c r="F28" s="27">
        <v>121</v>
      </c>
      <c r="G28" s="50">
        <v>2881016.99</v>
      </c>
    </row>
    <row r="29" spans="1:7" ht="33.75" x14ac:dyDescent="0.25">
      <c r="A29" s="12" t="s">
        <v>218</v>
      </c>
      <c r="B29" s="25">
        <v>850</v>
      </c>
      <c r="C29" s="32" t="s">
        <v>130</v>
      </c>
      <c r="D29" s="32" t="s">
        <v>132</v>
      </c>
      <c r="E29" s="32" t="s">
        <v>199</v>
      </c>
      <c r="F29" s="27">
        <v>129</v>
      </c>
      <c r="G29" s="50">
        <v>876745.96</v>
      </c>
    </row>
    <row r="30" spans="1:7" ht="22.5" x14ac:dyDescent="0.25">
      <c r="A30" s="17" t="s">
        <v>63</v>
      </c>
      <c r="B30" s="25">
        <v>850</v>
      </c>
      <c r="C30" s="32" t="s">
        <v>130</v>
      </c>
      <c r="D30" s="32" t="s">
        <v>132</v>
      </c>
      <c r="E30" s="32" t="s">
        <v>199</v>
      </c>
      <c r="F30" s="27">
        <v>200</v>
      </c>
      <c r="G30" s="50">
        <f>G31</f>
        <v>626755.28</v>
      </c>
    </row>
    <row r="31" spans="1:7" ht="22.5" x14ac:dyDescent="0.25">
      <c r="A31" s="17" t="s">
        <v>220</v>
      </c>
      <c r="B31" s="25">
        <v>850</v>
      </c>
      <c r="C31" s="32" t="s">
        <v>130</v>
      </c>
      <c r="D31" s="32" t="s">
        <v>132</v>
      </c>
      <c r="E31" s="32" t="s">
        <v>199</v>
      </c>
      <c r="F31" s="27">
        <v>240</v>
      </c>
      <c r="G31" s="50">
        <f>G32</f>
        <v>626755.28</v>
      </c>
    </row>
    <row r="32" spans="1:7" ht="22.5" x14ac:dyDescent="0.25">
      <c r="A32" s="12" t="s">
        <v>221</v>
      </c>
      <c r="B32" s="25">
        <v>850</v>
      </c>
      <c r="C32" s="32" t="s">
        <v>130</v>
      </c>
      <c r="D32" s="32" t="s">
        <v>132</v>
      </c>
      <c r="E32" s="32" t="s">
        <v>199</v>
      </c>
      <c r="F32" s="27">
        <v>244</v>
      </c>
      <c r="G32" s="50">
        <v>626755.28</v>
      </c>
    </row>
    <row r="33" spans="1:7" x14ac:dyDescent="0.25">
      <c r="A33" s="19" t="s">
        <v>111</v>
      </c>
      <c r="B33" s="25">
        <v>850</v>
      </c>
      <c r="C33" s="32" t="s">
        <v>130</v>
      </c>
      <c r="D33" s="32" t="s">
        <v>132</v>
      </c>
      <c r="E33" s="32" t="s">
        <v>199</v>
      </c>
      <c r="F33" s="27">
        <v>800</v>
      </c>
      <c r="G33" s="50">
        <f>G34</f>
        <v>57911.960000000006</v>
      </c>
    </row>
    <row r="34" spans="1:7" x14ac:dyDescent="0.25">
      <c r="A34" s="19" t="s">
        <v>222</v>
      </c>
      <c r="B34" s="25">
        <v>850</v>
      </c>
      <c r="C34" s="32" t="s">
        <v>130</v>
      </c>
      <c r="D34" s="32" t="s">
        <v>132</v>
      </c>
      <c r="E34" s="32" t="s">
        <v>199</v>
      </c>
      <c r="F34" s="27">
        <v>850</v>
      </c>
      <c r="G34" s="50">
        <f>G35+G36+G37</f>
        <v>57911.960000000006</v>
      </c>
    </row>
    <row r="35" spans="1:7" x14ac:dyDescent="0.25">
      <c r="A35" s="19" t="s">
        <v>223</v>
      </c>
      <c r="B35" s="25">
        <v>850</v>
      </c>
      <c r="C35" s="32" t="s">
        <v>130</v>
      </c>
      <c r="D35" s="32" t="s">
        <v>132</v>
      </c>
      <c r="E35" s="32" t="s">
        <v>199</v>
      </c>
      <c r="F35" s="27">
        <v>851</v>
      </c>
      <c r="G35" s="50">
        <v>14666</v>
      </c>
    </row>
    <row r="36" spans="1:7" x14ac:dyDescent="0.25">
      <c r="A36" s="19" t="s">
        <v>224</v>
      </c>
      <c r="B36" s="25">
        <v>850</v>
      </c>
      <c r="C36" s="32" t="s">
        <v>130</v>
      </c>
      <c r="D36" s="32" t="s">
        <v>132</v>
      </c>
      <c r="E36" s="32" t="s">
        <v>199</v>
      </c>
      <c r="F36" s="27">
        <v>852</v>
      </c>
      <c r="G36" s="50">
        <v>21744.63</v>
      </c>
    </row>
    <row r="37" spans="1:7" x14ac:dyDescent="0.25">
      <c r="A37" s="12" t="s">
        <v>225</v>
      </c>
      <c r="B37" s="25">
        <v>850</v>
      </c>
      <c r="C37" s="32" t="s">
        <v>130</v>
      </c>
      <c r="D37" s="32" t="s">
        <v>132</v>
      </c>
      <c r="E37" s="32" t="s">
        <v>199</v>
      </c>
      <c r="F37" s="27">
        <v>853</v>
      </c>
      <c r="G37" s="50">
        <v>21501.33</v>
      </c>
    </row>
    <row r="38" spans="1:7" ht="30.75" customHeight="1" x14ac:dyDescent="0.25">
      <c r="A38" s="12" t="s">
        <v>227</v>
      </c>
      <c r="B38" s="25">
        <v>850</v>
      </c>
      <c r="C38" s="32" t="s">
        <v>130</v>
      </c>
      <c r="D38" s="32" t="s">
        <v>134</v>
      </c>
      <c r="E38" s="31"/>
      <c r="F38" s="26"/>
      <c r="G38" s="50">
        <f>G39+G41+G43+G46+G49</f>
        <v>795891.3600000001</v>
      </c>
    </row>
    <row r="39" spans="1:7" x14ac:dyDescent="0.25">
      <c r="A39" s="12" t="s">
        <v>46</v>
      </c>
      <c r="B39" s="25">
        <v>850</v>
      </c>
      <c r="C39" s="32" t="s">
        <v>130</v>
      </c>
      <c r="D39" s="32" t="s">
        <v>134</v>
      </c>
      <c r="E39" s="32" t="s">
        <v>200</v>
      </c>
      <c r="F39" s="27">
        <v>500</v>
      </c>
      <c r="G39" s="50">
        <f>G40</f>
        <v>67210.17</v>
      </c>
    </row>
    <row r="40" spans="1:7" x14ac:dyDescent="0.25">
      <c r="A40" s="12" t="s">
        <v>226</v>
      </c>
      <c r="B40" s="25">
        <v>850</v>
      </c>
      <c r="C40" s="32" t="s">
        <v>130</v>
      </c>
      <c r="D40" s="32" t="s">
        <v>134</v>
      </c>
      <c r="E40" s="32" t="s">
        <v>200</v>
      </c>
      <c r="F40" s="27">
        <v>540</v>
      </c>
      <c r="G40" s="50">
        <v>67210.17</v>
      </c>
    </row>
    <row r="41" spans="1:7" x14ac:dyDescent="0.25">
      <c r="A41" s="12" t="s">
        <v>46</v>
      </c>
      <c r="B41" s="25">
        <v>850</v>
      </c>
      <c r="C41" s="32" t="s">
        <v>130</v>
      </c>
      <c r="D41" s="32" t="s">
        <v>134</v>
      </c>
      <c r="E41" s="32" t="s">
        <v>201</v>
      </c>
      <c r="F41" s="27">
        <v>500</v>
      </c>
      <c r="G41" s="50">
        <f>G42</f>
        <v>65726.8</v>
      </c>
    </row>
    <row r="42" spans="1:7" x14ac:dyDescent="0.25">
      <c r="A42" s="12" t="s">
        <v>226</v>
      </c>
      <c r="B42" s="25">
        <v>850</v>
      </c>
      <c r="C42" s="32" t="s">
        <v>130</v>
      </c>
      <c r="D42" s="32" t="s">
        <v>134</v>
      </c>
      <c r="E42" s="32" t="s">
        <v>201</v>
      </c>
      <c r="F42" s="27">
        <v>540</v>
      </c>
      <c r="G42" s="50">
        <v>65726.8</v>
      </c>
    </row>
    <row r="43" spans="1:7" ht="22.5" x14ac:dyDescent="0.25">
      <c r="A43" s="17" t="s">
        <v>63</v>
      </c>
      <c r="B43" s="25">
        <v>850</v>
      </c>
      <c r="C43" s="32" t="s">
        <v>130</v>
      </c>
      <c r="D43" s="32" t="s">
        <v>134</v>
      </c>
      <c r="E43" s="27" t="s">
        <v>228</v>
      </c>
      <c r="F43" s="27">
        <v>200</v>
      </c>
      <c r="G43" s="50">
        <f>G44</f>
        <v>5900</v>
      </c>
    </row>
    <row r="44" spans="1:7" ht="22.5" x14ac:dyDescent="0.25">
      <c r="A44" s="17" t="s">
        <v>220</v>
      </c>
      <c r="B44" s="25">
        <v>850</v>
      </c>
      <c r="C44" s="32" t="s">
        <v>130</v>
      </c>
      <c r="D44" s="32" t="s">
        <v>134</v>
      </c>
      <c r="E44" s="27" t="s">
        <v>228</v>
      </c>
      <c r="F44" s="27">
        <v>240</v>
      </c>
      <c r="G44" s="50">
        <f>G45</f>
        <v>5900</v>
      </c>
    </row>
    <row r="45" spans="1:7" ht="22.5" x14ac:dyDescent="0.25">
      <c r="A45" s="12" t="s">
        <v>221</v>
      </c>
      <c r="B45" s="25">
        <v>850</v>
      </c>
      <c r="C45" s="32" t="s">
        <v>130</v>
      </c>
      <c r="D45" s="32" t="s">
        <v>134</v>
      </c>
      <c r="E45" s="27" t="s">
        <v>228</v>
      </c>
      <c r="F45" s="27">
        <v>244</v>
      </c>
      <c r="G45" s="50">
        <v>5900</v>
      </c>
    </row>
    <row r="46" spans="1:7" ht="22.5" x14ac:dyDescent="0.25">
      <c r="A46" s="17" t="s">
        <v>63</v>
      </c>
      <c r="B46" s="25">
        <v>850</v>
      </c>
      <c r="C46" s="32" t="s">
        <v>130</v>
      </c>
      <c r="D46" s="32" t="s">
        <v>134</v>
      </c>
      <c r="E46" s="27" t="s">
        <v>228</v>
      </c>
      <c r="F46" s="27">
        <v>200</v>
      </c>
      <c r="G46" s="50">
        <f>G47</f>
        <v>282967.2</v>
      </c>
    </row>
    <row r="47" spans="1:7" ht="22.5" x14ac:dyDescent="0.25">
      <c r="A47" s="17" t="s">
        <v>220</v>
      </c>
      <c r="B47" s="25">
        <v>850</v>
      </c>
      <c r="C47" s="32" t="s">
        <v>130</v>
      </c>
      <c r="D47" s="32" t="s">
        <v>134</v>
      </c>
      <c r="E47" s="27" t="s">
        <v>228</v>
      </c>
      <c r="F47" s="27">
        <v>240</v>
      </c>
      <c r="G47" s="50">
        <f>G48</f>
        <v>282967.2</v>
      </c>
    </row>
    <row r="48" spans="1:7" ht="22.5" x14ac:dyDescent="0.25">
      <c r="A48" s="12" t="s">
        <v>221</v>
      </c>
      <c r="B48" s="25">
        <v>850</v>
      </c>
      <c r="C48" s="32" t="s">
        <v>130</v>
      </c>
      <c r="D48" s="32" t="s">
        <v>134</v>
      </c>
      <c r="E48" s="27" t="s">
        <v>228</v>
      </c>
      <c r="F48" s="27">
        <v>244</v>
      </c>
      <c r="G48" s="50">
        <v>282967.2</v>
      </c>
    </row>
    <row r="49" spans="1:7" ht="22.5" x14ac:dyDescent="0.25">
      <c r="A49" s="17" t="s">
        <v>63</v>
      </c>
      <c r="B49" s="25">
        <v>850</v>
      </c>
      <c r="C49" s="32" t="s">
        <v>130</v>
      </c>
      <c r="D49" s="32" t="s">
        <v>134</v>
      </c>
      <c r="E49" s="27" t="s">
        <v>229</v>
      </c>
      <c r="F49" s="27">
        <v>200</v>
      </c>
      <c r="G49" s="50">
        <f>G50</f>
        <v>374087.19</v>
      </c>
    </row>
    <row r="50" spans="1:7" ht="22.5" x14ac:dyDescent="0.25">
      <c r="A50" s="17" t="s">
        <v>220</v>
      </c>
      <c r="B50" s="25">
        <v>850</v>
      </c>
      <c r="C50" s="32" t="s">
        <v>130</v>
      </c>
      <c r="D50" s="32" t="s">
        <v>134</v>
      </c>
      <c r="E50" s="27" t="s">
        <v>229</v>
      </c>
      <c r="F50" s="27">
        <v>240</v>
      </c>
      <c r="G50" s="50">
        <f>G51</f>
        <v>374087.19</v>
      </c>
    </row>
    <row r="51" spans="1:7" ht="22.5" x14ac:dyDescent="0.25">
      <c r="A51" s="12" t="s">
        <v>221</v>
      </c>
      <c r="B51" s="25">
        <v>850</v>
      </c>
      <c r="C51" s="32" t="s">
        <v>130</v>
      </c>
      <c r="D51" s="32" t="s">
        <v>134</v>
      </c>
      <c r="E51" s="27" t="s">
        <v>229</v>
      </c>
      <c r="F51" s="27">
        <v>244</v>
      </c>
      <c r="G51" s="50">
        <v>374087.19</v>
      </c>
    </row>
    <row r="52" spans="1:7" ht="27" customHeight="1" x14ac:dyDescent="0.25">
      <c r="A52" s="54" t="s">
        <v>230</v>
      </c>
      <c r="B52" s="25">
        <v>850</v>
      </c>
      <c r="C52" s="36" t="s">
        <v>133</v>
      </c>
      <c r="D52" s="36" t="s">
        <v>136</v>
      </c>
      <c r="E52" s="27"/>
      <c r="F52" s="27"/>
      <c r="G52" s="50">
        <f>G53</f>
        <v>27610.83</v>
      </c>
    </row>
    <row r="53" spans="1:7" x14ac:dyDescent="0.25">
      <c r="A53" s="12" t="s">
        <v>231</v>
      </c>
      <c r="B53" s="25">
        <v>850</v>
      </c>
      <c r="C53" s="32" t="s">
        <v>133</v>
      </c>
      <c r="D53" s="32" t="s">
        <v>131</v>
      </c>
      <c r="E53" s="27"/>
      <c r="F53" s="27"/>
      <c r="G53" s="50">
        <f>G54</f>
        <v>27610.83</v>
      </c>
    </row>
    <row r="54" spans="1:7" ht="22.5" x14ac:dyDescent="0.25">
      <c r="A54" s="17" t="s">
        <v>63</v>
      </c>
      <c r="B54" s="25">
        <v>850</v>
      </c>
      <c r="C54" s="32" t="s">
        <v>133</v>
      </c>
      <c r="D54" s="32" t="s">
        <v>131</v>
      </c>
      <c r="E54" s="27" t="s">
        <v>186</v>
      </c>
      <c r="F54" s="27">
        <v>200</v>
      </c>
      <c r="G54" s="50">
        <f>G55</f>
        <v>27610.83</v>
      </c>
    </row>
    <row r="55" spans="1:7" ht="22.5" x14ac:dyDescent="0.25">
      <c r="A55" s="17" t="s">
        <v>220</v>
      </c>
      <c r="B55" s="25">
        <v>850</v>
      </c>
      <c r="C55" s="32" t="s">
        <v>133</v>
      </c>
      <c r="D55" s="32" t="s">
        <v>131</v>
      </c>
      <c r="E55" s="27" t="s">
        <v>186</v>
      </c>
      <c r="F55" s="27">
        <v>240</v>
      </c>
      <c r="G55" s="50">
        <f>G56</f>
        <v>27610.83</v>
      </c>
    </row>
    <row r="56" spans="1:7" ht="22.5" x14ac:dyDescent="0.25">
      <c r="A56" s="12" t="s">
        <v>221</v>
      </c>
      <c r="B56" s="25">
        <v>850</v>
      </c>
      <c r="C56" s="32" t="s">
        <v>133</v>
      </c>
      <c r="D56" s="32" t="s">
        <v>131</v>
      </c>
      <c r="E56" s="27" t="s">
        <v>186</v>
      </c>
      <c r="F56" s="27">
        <v>244</v>
      </c>
      <c r="G56" s="50">
        <v>27610.83</v>
      </c>
    </row>
    <row r="57" spans="1:7" x14ac:dyDescent="0.25">
      <c r="A57" s="54" t="s">
        <v>232</v>
      </c>
      <c r="B57" s="25">
        <v>850</v>
      </c>
      <c r="C57" s="31" t="s">
        <v>132</v>
      </c>
      <c r="D57" s="31" t="s">
        <v>136</v>
      </c>
      <c r="E57" s="26"/>
      <c r="G57" s="50">
        <f>G58</f>
        <v>31363163.73</v>
      </c>
    </row>
    <row r="58" spans="1:7" x14ac:dyDescent="0.25">
      <c r="A58" s="21" t="s">
        <v>233</v>
      </c>
      <c r="B58" s="25">
        <v>850</v>
      </c>
      <c r="C58" s="32" t="s">
        <v>132</v>
      </c>
      <c r="D58" s="32" t="s">
        <v>138</v>
      </c>
      <c r="E58" s="26"/>
      <c r="F58" s="27"/>
      <c r="G58" s="50">
        <f>G59+G62+G65+G68+G71+G74+G80+G77</f>
        <v>31363163.73</v>
      </c>
    </row>
    <row r="59" spans="1:7" ht="22.5" x14ac:dyDescent="0.25">
      <c r="A59" s="17" t="s">
        <v>63</v>
      </c>
      <c r="B59" s="25">
        <v>850</v>
      </c>
      <c r="C59" s="32" t="s">
        <v>132</v>
      </c>
      <c r="D59" s="32" t="s">
        <v>138</v>
      </c>
      <c r="E59" s="32" t="s">
        <v>175</v>
      </c>
      <c r="F59" s="27">
        <v>200</v>
      </c>
      <c r="G59" s="50">
        <f>G60</f>
        <v>2336728</v>
      </c>
    </row>
    <row r="60" spans="1:7" ht="22.5" x14ac:dyDescent="0.25">
      <c r="A60" s="17" t="s">
        <v>220</v>
      </c>
      <c r="B60" s="25">
        <v>850</v>
      </c>
      <c r="C60" s="32" t="s">
        <v>132</v>
      </c>
      <c r="D60" s="32" t="s">
        <v>138</v>
      </c>
      <c r="E60" s="32" t="s">
        <v>175</v>
      </c>
      <c r="F60" s="27">
        <v>240</v>
      </c>
      <c r="G60" s="50">
        <f>G61</f>
        <v>2336728</v>
      </c>
    </row>
    <row r="61" spans="1:7" ht="22.5" x14ac:dyDescent="0.25">
      <c r="A61" s="12" t="s">
        <v>221</v>
      </c>
      <c r="B61" s="25">
        <v>850</v>
      </c>
      <c r="C61" s="32" t="s">
        <v>132</v>
      </c>
      <c r="D61" s="32" t="s">
        <v>138</v>
      </c>
      <c r="E61" s="32" t="s">
        <v>175</v>
      </c>
      <c r="F61" s="27">
        <v>244</v>
      </c>
      <c r="G61" s="50">
        <v>2336728</v>
      </c>
    </row>
    <row r="62" spans="1:7" ht="22.5" x14ac:dyDescent="0.25">
      <c r="A62" s="17" t="s">
        <v>63</v>
      </c>
      <c r="B62" s="25">
        <v>850</v>
      </c>
      <c r="C62" s="32" t="s">
        <v>132</v>
      </c>
      <c r="D62" s="32" t="s">
        <v>138</v>
      </c>
      <c r="E62" s="32" t="s">
        <v>176</v>
      </c>
      <c r="F62" s="27">
        <v>200</v>
      </c>
      <c r="G62" s="50">
        <f>G63</f>
        <v>2647536.5299999998</v>
      </c>
    </row>
    <row r="63" spans="1:7" ht="22.5" x14ac:dyDescent="0.25">
      <c r="A63" s="17" t="s">
        <v>220</v>
      </c>
      <c r="B63" s="25">
        <v>850</v>
      </c>
      <c r="C63" s="32" t="s">
        <v>132</v>
      </c>
      <c r="D63" s="32" t="s">
        <v>138</v>
      </c>
      <c r="E63" s="32" t="s">
        <v>176</v>
      </c>
      <c r="F63" s="27">
        <v>240</v>
      </c>
      <c r="G63" s="50">
        <f>G64</f>
        <v>2647536.5299999998</v>
      </c>
    </row>
    <row r="64" spans="1:7" ht="22.5" x14ac:dyDescent="0.25">
      <c r="A64" s="12" t="s">
        <v>221</v>
      </c>
      <c r="B64" s="25">
        <v>850</v>
      </c>
      <c r="C64" s="32" t="s">
        <v>132</v>
      </c>
      <c r="D64" s="32" t="s">
        <v>138</v>
      </c>
      <c r="E64" s="32" t="s">
        <v>176</v>
      </c>
      <c r="F64" s="27">
        <v>244</v>
      </c>
      <c r="G64" s="50">
        <v>2647536.5299999998</v>
      </c>
    </row>
    <row r="65" spans="1:7" ht="22.5" x14ac:dyDescent="0.25">
      <c r="A65" s="17" t="s">
        <v>63</v>
      </c>
      <c r="B65" s="25">
        <v>850</v>
      </c>
      <c r="C65" s="32" t="s">
        <v>132</v>
      </c>
      <c r="D65" s="32" t="s">
        <v>138</v>
      </c>
      <c r="E65" s="32" t="s">
        <v>178</v>
      </c>
      <c r="F65" s="27">
        <v>200</v>
      </c>
      <c r="G65" s="50">
        <f>G66</f>
        <v>11780328</v>
      </c>
    </row>
    <row r="66" spans="1:7" ht="22.5" x14ac:dyDescent="0.25">
      <c r="A66" s="17" t="s">
        <v>220</v>
      </c>
      <c r="B66" s="25">
        <v>850</v>
      </c>
      <c r="C66" s="32" t="s">
        <v>132</v>
      </c>
      <c r="D66" s="32" t="s">
        <v>138</v>
      </c>
      <c r="E66" s="32" t="s">
        <v>178</v>
      </c>
      <c r="F66" s="27">
        <v>240</v>
      </c>
      <c r="G66" s="50">
        <f>G67</f>
        <v>11780328</v>
      </c>
    </row>
    <row r="67" spans="1:7" ht="22.5" x14ac:dyDescent="0.25">
      <c r="A67" s="12" t="s">
        <v>221</v>
      </c>
      <c r="B67" s="25">
        <v>850</v>
      </c>
      <c r="C67" s="32" t="s">
        <v>132</v>
      </c>
      <c r="D67" s="32" t="s">
        <v>138</v>
      </c>
      <c r="E67" s="32" t="s">
        <v>178</v>
      </c>
      <c r="F67" s="27">
        <v>244</v>
      </c>
      <c r="G67" s="50">
        <v>11780328</v>
      </c>
    </row>
    <row r="68" spans="1:7" ht="22.5" x14ac:dyDescent="0.25">
      <c r="A68" s="17" t="s">
        <v>63</v>
      </c>
      <c r="B68" s="25">
        <v>850</v>
      </c>
      <c r="C68" s="32" t="s">
        <v>132</v>
      </c>
      <c r="D68" s="32" t="s">
        <v>138</v>
      </c>
      <c r="E68" s="32" t="s">
        <v>179</v>
      </c>
      <c r="F68" s="27">
        <v>200</v>
      </c>
      <c r="G68" s="50">
        <f>G69</f>
        <v>192770.93</v>
      </c>
    </row>
    <row r="69" spans="1:7" ht="22.5" x14ac:dyDescent="0.25">
      <c r="A69" s="17" t="s">
        <v>220</v>
      </c>
      <c r="B69" s="25">
        <v>850</v>
      </c>
      <c r="C69" s="32" t="s">
        <v>132</v>
      </c>
      <c r="D69" s="32" t="s">
        <v>138</v>
      </c>
      <c r="E69" s="32" t="s">
        <v>179</v>
      </c>
      <c r="F69" s="27">
        <v>240</v>
      </c>
      <c r="G69" s="50">
        <f>G70</f>
        <v>192770.93</v>
      </c>
    </row>
    <row r="70" spans="1:7" ht="22.5" x14ac:dyDescent="0.25">
      <c r="A70" s="12" t="s">
        <v>221</v>
      </c>
      <c r="B70" s="25">
        <v>850</v>
      </c>
      <c r="C70" s="32" t="s">
        <v>132</v>
      </c>
      <c r="D70" s="32" t="s">
        <v>138</v>
      </c>
      <c r="E70" s="32" t="s">
        <v>179</v>
      </c>
      <c r="F70" s="27">
        <v>244</v>
      </c>
      <c r="G70" s="50">
        <v>192770.93</v>
      </c>
    </row>
    <row r="71" spans="1:7" ht="22.5" x14ac:dyDescent="0.25">
      <c r="A71" s="17" t="s">
        <v>63</v>
      </c>
      <c r="B71" s="25">
        <v>850</v>
      </c>
      <c r="C71" s="32" t="s">
        <v>132</v>
      </c>
      <c r="D71" s="32" t="s">
        <v>138</v>
      </c>
      <c r="E71" s="32" t="s">
        <v>181</v>
      </c>
      <c r="F71" s="27">
        <v>200</v>
      </c>
      <c r="G71" s="50">
        <f>G72</f>
        <v>4226025.55</v>
      </c>
    </row>
    <row r="72" spans="1:7" ht="22.5" x14ac:dyDescent="0.25">
      <c r="A72" s="17" t="s">
        <v>220</v>
      </c>
      <c r="B72" s="25">
        <v>850</v>
      </c>
      <c r="C72" s="32" t="s">
        <v>132</v>
      </c>
      <c r="D72" s="32" t="s">
        <v>138</v>
      </c>
      <c r="E72" s="32" t="s">
        <v>181</v>
      </c>
      <c r="F72" s="27">
        <v>240</v>
      </c>
      <c r="G72" s="50">
        <f>G73</f>
        <v>4226025.55</v>
      </c>
    </row>
    <row r="73" spans="1:7" ht="22.5" x14ac:dyDescent="0.25">
      <c r="A73" s="12" t="s">
        <v>221</v>
      </c>
      <c r="B73" s="25">
        <v>850</v>
      </c>
      <c r="C73" s="32" t="s">
        <v>132</v>
      </c>
      <c r="D73" s="32" t="s">
        <v>138</v>
      </c>
      <c r="E73" s="32" t="s">
        <v>181</v>
      </c>
      <c r="F73" s="27">
        <v>244</v>
      </c>
      <c r="G73" s="50">
        <v>4226025.55</v>
      </c>
    </row>
    <row r="74" spans="1:7" ht="22.5" x14ac:dyDescent="0.25">
      <c r="A74" s="17" t="s">
        <v>63</v>
      </c>
      <c r="B74" s="25">
        <v>850</v>
      </c>
      <c r="C74" s="32" t="s">
        <v>132</v>
      </c>
      <c r="D74" s="32" t="s">
        <v>138</v>
      </c>
      <c r="E74" s="32" t="s">
        <v>182</v>
      </c>
      <c r="F74" s="27">
        <v>200</v>
      </c>
      <c r="G74" s="50">
        <f>G75</f>
        <v>223137.45</v>
      </c>
    </row>
    <row r="75" spans="1:7" ht="22.5" x14ac:dyDescent="0.25">
      <c r="A75" s="17" t="s">
        <v>220</v>
      </c>
      <c r="B75" s="25">
        <v>850</v>
      </c>
      <c r="C75" s="32" t="s">
        <v>132</v>
      </c>
      <c r="D75" s="32" t="s">
        <v>138</v>
      </c>
      <c r="E75" s="32" t="s">
        <v>182</v>
      </c>
      <c r="F75" s="27">
        <v>240</v>
      </c>
      <c r="G75" s="50">
        <f>G76</f>
        <v>223137.45</v>
      </c>
    </row>
    <row r="76" spans="1:7" ht="22.5" x14ac:dyDescent="0.25">
      <c r="A76" s="12" t="s">
        <v>221</v>
      </c>
      <c r="B76" s="25">
        <v>850</v>
      </c>
      <c r="C76" s="32" t="s">
        <v>132</v>
      </c>
      <c r="D76" s="32" t="s">
        <v>138</v>
      </c>
      <c r="E76" s="32" t="s">
        <v>182</v>
      </c>
      <c r="F76" s="27">
        <v>244</v>
      </c>
      <c r="G76" s="50">
        <v>223137.45</v>
      </c>
    </row>
    <row r="77" spans="1:7" x14ac:dyDescent="0.25">
      <c r="A77" s="12" t="s">
        <v>111</v>
      </c>
      <c r="B77" s="25">
        <v>850</v>
      </c>
      <c r="C77" s="32" t="s">
        <v>132</v>
      </c>
      <c r="D77" s="32" t="s">
        <v>138</v>
      </c>
      <c r="E77" s="32" t="s">
        <v>368</v>
      </c>
      <c r="F77" s="27">
        <v>800</v>
      </c>
      <c r="G77" s="50">
        <f>G78</f>
        <v>528896.27</v>
      </c>
    </row>
    <row r="78" spans="1:7" x14ac:dyDescent="0.25">
      <c r="A78" s="12" t="s">
        <v>222</v>
      </c>
      <c r="B78" s="25">
        <v>850</v>
      </c>
      <c r="C78" s="32" t="s">
        <v>132</v>
      </c>
      <c r="D78" s="32" t="s">
        <v>138</v>
      </c>
      <c r="E78" s="32" t="s">
        <v>368</v>
      </c>
      <c r="F78" s="27">
        <v>850</v>
      </c>
      <c r="G78" s="50">
        <f>G79</f>
        <v>528896.27</v>
      </c>
    </row>
    <row r="79" spans="1:7" x14ac:dyDescent="0.25">
      <c r="A79" s="12" t="s">
        <v>225</v>
      </c>
      <c r="B79" s="25">
        <v>850</v>
      </c>
      <c r="C79" s="32" t="s">
        <v>132</v>
      </c>
      <c r="D79" s="32" t="s">
        <v>138</v>
      </c>
      <c r="E79" s="32" t="s">
        <v>368</v>
      </c>
      <c r="F79" s="27">
        <v>853</v>
      </c>
      <c r="G79" s="50">
        <v>528896.27</v>
      </c>
    </row>
    <row r="80" spans="1:7" ht="22.5" x14ac:dyDescent="0.25">
      <c r="A80" s="17" t="s">
        <v>63</v>
      </c>
      <c r="B80" s="25">
        <v>850</v>
      </c>
      <c r="C80" s="32" t="s">
        <v>132</v>
      </c>
      <c r="D80" s="32" t="s">
        <v>138</v>
      </c>
      <c r="E80" s="32" t="s">
        <v>234</v>
      </c>
      <c r="F80" s="27">
        <v>200</v>
      </c>
      <c r="G80" s="50">
        <f>G81</f>
        <v>9427741</v>
      </c>
    </row>
    <row r="81" spans="1:7" ht="22.5" x14ac:dyDescent="0.25">
      <c r="A81" s="17" t="s">
        <v>220</v>
      </c>
      <c r="B81" s="25">
        <v>850</v>
      </c>
      <c r="C81" s="32" t="s">
        <v>132</v>
      </c>
      <c r="D81" s="32" t="s">
        <v>138</v>
      </c>
      <c r="E81" s="32" t="s">
        <v>234</v>
      </c>
      <c r="F81" s="27">
        <v>240</v>
      </c>
      <c r="G81" s="50">
        <f>G82</f>
        <v>9427741</v>
      </c>
    </row>
    <row r="82" spans="1:7" ht="22.5" x14ac:dyDescent="0.25">
      <c r="A82" s="12" t="s">
        <v>221</v>
      </c>
      <c r="B82" s="25">
        <v>850</v>
      </c>
      <c r="C82" s="32" t="s">
        <v>132</v>
      </c>
      <c r="D82" s="32" t="s">
        <v>138</v>
      </c>
      <c r="E82" s="32" t="s">
        <v>234</v>
      </c>
      <c r="F82" s="27">
        <v>244</v>
      </c>
      <c r="G82" s="50">
        <v>9427741</v>
      </c>
    </row>
    <row r="83" spans="1:7" x14ac:dyDescent="0.25">
      <c r="A83" s="10" t="s">
        <v>235</v>
      </c>
      <c r="B83" s="25">
        <v>850</v>
      </c>
      <c r="C83" s="31" t="s">
        <v>129</v>
      </c>
      <c r="D83" s="31" t="s">
        <v>136</v>
      </c>
      <c r="E83" s="31"/>
      <c r="F83" s="27"/>
      <c r="G83" s="50">
        <f>G84+G100</f>
        <v>5820226.2399999993</v>
      </c>
    </row>
    <row r="84" spans="1:7" x14ac:dyDescent="0.25">
      <c r="A84" s="12" t="s">
        <v>236</v>
      </c>
      <c r="B84" s="25">
        <v>850</v>
      </c>
      <c r="C84" s="32" t="s">
        <v>129</v>
      </c>
      <c r="D84" s="32" t="s">
        <v>130</v>
      </c>
      <c r="E84" s="31"/>
      <c r="F84" s="27"/>
      <c r="G84" s="50">
        <f>G85+G88+G91+G94+G97</f>
        <v>772126.22</v>
      </c>
    </row>
    <row r="85" spans="1:7" ht="22.5" x14ac:dyDescent="0.25">
      <c r="A85" s="17" t="s">
        <v>63</v>
      </c>
      <c r="B85" s="25">
        <v>850</v>
      </c>
      <c r="C85" s="32" t="s">
        <v>129</v>
      </c>
      <c r="D85" s="32" t="s">
        <v>130</v>
      </c>
      <c r="E85" s="32" t="s">
        <v>159</v>
      </c>
      <c r="F85" s="27">
        <v>200</v>
      </c>
      <c r="G85" s="50">
        <f>G86</f>
        <v>338718.8</v>
      </c>
    </row>
    <row r="86" spans="1:7" ht="22.5" x14ac:dyDescent="0.25">
      <c r="A86" s="17" t="s">
        <v>220</v>
      </c>
      <c r="B86" s="25">
        <v>850</v>
      </c>
      <c r="C86" s="32" t="s">
        <v>129</v>
      </c>
      <c r="D86" s="32" t="s">
        <v>130</v>
      </c>
      <c r="E86" s="32" t="s">
        <v>159</v>
      </c>
      <c r="F86" s="27">
        <v>240</v>
      </c>
      <c r="G86" s="50">
        <f>G87</f>
        <v>338718.8</v>
      </c>
    </row>
    <row r="87" spans="1:7" ht="22.5" x14ac:dyDescent="0.25">
      <c r="A87" s="12" t="s">
        <v>221</v>
      </c>
      <c r="B87" s="25">
        <v>850</v>
      </c>
      <c r="C87" s="32" t="s">
        <v>129</v>
      </c>
      <c r="D87" s="32" t="s">
        <v>130</v>
      </c>
      <c r="E87" s="32" t="s">
        <v>159</v>
      </c>
      <c r="F87" s="27">
        <v>244</v>
      </c>
      <c r="G87" s="50">
        <v>338718.8</v>
      </c>
    </row>
    <row r="88" spans="1:7" ht="24.75" customHeight="1" x14ac:dyDescent="0.25">
      <c r="A88" s="12" t="s">
        <v>63</v>
      </c>
      <c r="B88" s="25">
        <v>850</v>
      </c>
      <c r="C88" s="32" t="s">
        <v>129</v>
      </c>
      <c r="D88" s="32" t="s">
        <v>130</v>
      </c>
      <c r="E88" s="32" t="s">
        <v>299</v>
      </c>
      <c r="F88" s="27">
        <v>200</v>
      </c>
      <c r="G88" s="50">
        <f>G89</f>
        <v>30000</v>
      </c>
    </row>
    <row r="89" spans="1:7" ht="22.5" x14ac:dyDescent="0.25">
      <c r="A89" s="17" t="s">
        <v>220</v>
      </c>
      <c r="B89" s="25">
        <v>850</v>
      </c>
      <c r="C89" s="32" t="s">
        <v>129</v>
      </c>
      <c r="D89" s="32" t="s">
        <v>130</v>
      </c>
      <c r="E89" s="32" t="s">
        <v>299</v>
      </c>
      <c r="F89" s="27">
        <v>240</v>
      </c>
      <c r="G89" s="50">
        <f>G90</f>
        <v>30000</v>
      </c>
    </row>
    <row r="90" spans="1:7" ht="22.5" x14ac:dyDescent="0.25">
      <c r="A90" s="12" t="s">
        <v>221</v>
      </c>
      <c r="B90" s="25">
        <v>850</v>
      </c>
      <c r="C90" s="32" t="s">
        <v>129</v>
      </c>
      <c r="D90" s="32" t="s">
        <v>130</v>
      </c>
      <c r="E90" s="32" t="s">
        <v>299</v>
      </c>
      <c r="F90" s="27">
        <v>244</v>
      </c>
      <c r="G90" s="50">
        <v>30000</v>
      </c>
    </row>
    <row r="91" spans="1:7" ht="26.25" customHeight="1" x14ac:dyDescent="0.25">
      <c r="A91" s="12" t="s">
        <v>71</v>
      </c>
      <c r="B91" s="25">
        <v>850</v>
      </c>
      <c r="C91" s="32" t="s">
        <v>129</v>
      </c>
      <c r="D91" s="32" t="s">
        <v>130</v>
      </c>
      <c r="E91" s="32" t="s">
        <v>165</v>
      </c>
      <c r="F91" s="27">
        <v>400</v>
      </c>
      <c r="G91" s="50">
        <f>G92</f>
        <v>94936.25</v>
      </c>
    </row>
    <row r="92" spans="1:7" x14ac:dyDescent="0.25">
      <c r="A92" s="12" t="s">
        <v>238</v>
      </c>
      <c r="B92" s="25">
        <v>850</v>
      </c>
      <c r="C92" s="32" t="s">
        <v>129</v>
      </c>
      <c r="D92" s="32" t="s">
        <v>130</v>
      </c>
      <c r="E92" s="32" t="s">
        <v>165</v>
      </c>
      <c r="F92" s="27">
        <v>410</v>
      </c>
      <c r="G92" s="50">
        <f>G93</f>
        <v>94936.25</v>
      </c>
    </row>
    <row r="93" spans="1:7" ht="36" customHeight="1" x14ac:dyDescent="0.25">
      <c r="A93" s="12" t="s">
        <v>239</v>
      </c>
      <c r="B93" s="25">
        <v>850</v>
      </c>
      <c r="C93" s="32" t="s">
        <v>129</v>
      </c>
      <c r="D93" s="32" t="s">
        <v>130</v>
      </c>
      <c r="E93" s="32" t="s">
        <v>165</v>
      </c>
      <c r="F93" s="27">
        <v>412</v>
      </c>
      <c r="G93" s="52">
        <v>94936.25</v>
      </c>
    </row>
    <row r="94" spans="1:7" ht="24.75" customHeight="1" x14ac:dyDescent="0.25">
      <c r="A94" s="23" t="s">
        <v>71</v>
      </c>
      <c r="B94" s="25">
        <v>850</v>
      </c>
      <c r="C94" s="32" t="s">
        <v>129</v>
      </c>
      <c r="D94" s="32" t="s">
        <v>130</v>
      </c>
      <c r="E94" s="32" t="s">
        <v>166</v>
      </c>
      <c r="F94" s="27">
        <v>400</v>
      </c>
      <c r="G94" s="52">
        <f>G95</f>
        <v>207265.54</v>
      </c>
    </row>
    <row r="95" spans="1:7" x14ac:dyDescent="0.25">
      <c r="A95" s="17" t="s">
        <v>238</v>
      </c>
      <c r="B95" s="25">
        <v>850</v>
      </c>
      <c r="C95" s="32" t="s">
        <v>129</v>
      </c>
      <c r="D95" s="32" t="s">
        <v>130</v>
      </c>
      <c r="E95" s="32" t="s">
        <v>166</v>
      </c>
      <c r="F95" s="27">
        <v>410</v>
      </c>
      <c r="G95" s="50">
        <f>G96</f>
        <v>207265.54</v>
      </c>
    </row>
    <row r="96" spans="1:7" ht="33.75" customHeight="1" x14ac:dyDescent="0.25">
      <c r="A96" s="17" t="s">
        <v>239</v>
      </c>
      <c r="B96" s="25">
        <v>850</v>
      </c>
      <c r="C96" s="32" t="s">
        <v>129</v>
      </c>
      <c r="D96" s="32" t="s">
        <v>130</v>
      </c>
      <c r="E96" s="32" t="s">
        <v>166</v>
      </c>
      <c r="F96" s="27">
        <v>412</v>
      </c>
      <c r="G96" s="50">
        <v>207265.54</v>
      </c>
    </row>
    <row r="97" spans="1:7" ht="25.5" customHeight="1" x14ac:dyDescent="0.25">
      <c r="A97" s="17" t="s">
        <v>71</v>
      </c>
      <c r="B97" s="25">
        <v>850</v>
      </c>
      <c r="C97" s="32" t="s">
        <v>129</v>
      </c>
      <c r="D97" s="32" t="s">
        <v>130</v>
      </c>
      <c r="E97" s="32" t="s">
        <v>167</v>
      </c>
      <c r="F97" s="27">
        <v>400</v>
      </c>
      <c r="G97" s="50">
        <f>G98</f>
        <v>101205.63</v>
      </c>
    </row>
    <row r="98" spans="1:7" x14ac:dyDescent="0.25">
      <c r="A98" s="17" t="s">
        <v>238</v>
      </c>
      <c r="B98" s="25">
        <v>850</v>
      </c>
      <c r="C98" s="32" t="s">
        <v>129</v>
      </c>
      <c r="D98" s="32" t="s">
        <v>130</v>
      </c>
      <c r="E98" s="32" t="s">
        <v>167</v>
      </c>
      <c r="F98" s="27">
        <v>410</v>
      </c>
      <c r="G98" s="50">
        <f>G99</f>
        <v>101205.63</v>
      </c>
    </row>
    <row r="99" spans="1:7" ht="30" customHeight="1" x14ac:dyDescent="0.25">
      <c r="A99" s="12" t="s">
        <v>239</v>
      </c>
      <c r="B99" s="25">
        <v>850</v>
      </c>
      <c r="C99" s="32" t="s">
        <v>129</v>
      </c>
      <c r="D99" s="32" t="s">
        <v>130</v>
      </c>
      <c r="E99" s="32" t="s">
        <v>167</v>
      </c>
      <c r="F99" s="27">
        <v>412</v>
      </c>
      <c r="G99" s="50">
        <v>101205.63</v>
      </c>
    </row>
    <row r="100" spans="1:7" x14ac:dyDescent="0.25">
      <c r="A100" s="12" t="s">
        <v>237</v>
      </c>
      <c r="B100" s="25">
        <v>850</v>
      </c>
      <c r="C100" s="32" t="s">
        <v>129</v>
      </c>
      <c r="D100" s="32" t="s">
        <v>133</v>
      </c>
      <c r="E100" s="32" t="s">
        <v>13</v>
      </c>
      <c r="F100" s="27"/>
      <c r="G100" s="50">
        <f>G101+G107+G110+G113+G104</f>
        <v>5048100.0199999996</v>
      </c>
    </row>
    <row r="101" spans="1:7" ht="22.5" x14ac:dyDescent="0.25">
      <c r="A101" s="17" t="s">
        <v>63</v>
      </c>
      <c r="B101" s="25">
        <v>850</v>
      </c>
      <c r="C101" s="32" t="s">
        <v>129</v>
      </c>
      <c r="D101" s="32" t="s">
        <v>133</v>
      </c>
      <c r="E101" s="34" t="s">
        <v>190</v>
      </c>
      <c r="F101" s="27">
        <v>200</v>
      </c>
      <c r="G101" s="50">
        <f>G102</f>
        <v>149228.41</v>
      </c>
    </row>
    <row r="102" spans="1:7" ht="22.5" x14ac:dyDescent="0.25">
      <c r="A102" s="17" t="s">
        <v>220</v>
      </c>
      <c r="B102" s="25">
        <v>850</v>
      </c>
      <c r="C102" s="32" t="s">
        <v>129</v>
      </c>
      <c r="D102" s="32" t="s">
        <v>133</v>
      </c>
      <c r="E102" s="34" t="s">
        <v>190</v>
      </c>
      <c r="F102" s="27">
        <v>240</v>
      </c>
      <c r="G102" s="50">
        <f>G103</f>
        <v>149228.41</v>
      </c>
    </row>
    <row r="103" spans="1:7" ht="22.5" x14ac:dyDescent="0.25">
      <c r="A103" s="12" t="s">
        <v>221</v>
      </c>
      <c r="B103" s="25">
        <v>850</v>
      </c>
      <c r="C103" s="32" t="s">
        <v>129</v>
      </c>
      <c r="D103" s="32" t="s">
        <v>133</v>
      </c>
      <c r="E103" s="34" t="s">
        <v>190</v>
      </c>
      <c r="F103" s="27">
        <v>244</v>
      </c>
      <c r="G103" s="50">
        <v>149228.41</v>
      </c>
    </row>
    <row r="104" spans="1:7" ht="22.5" x14ac:dyDescent="0.25">
      <c r="A104" s="17" t="s">
        <v>63</v>
      </c>
      <c r="B104" s="25">
        <v>850</v>
      </c>
      <c r="C104" s="32" t="s">
        <v>129</v>
      </c>
      <c r="D104" s="32" t="s">
        <v>133</v>
      </c>
      <c r="E104" s="34" t="s">
        <v>300</v>
      </c>
      <c r="F104" s="27">
        <v>200</v>
      </c>
      <c r="G104" s="50">
        <f>G105</f>
        <v>538911.63</v>
      </c>
    </row>
    <row r="105" spans="1:7" ht="22.5" x14ac:dyDescent="0.25">
      <c r="A105" s="17" t="s">
        <v>220</v>
      </c>
      <c r="B105" s="25">
        <v>850</v>
      </c>
      <c r="C105" s="32" t="s">
        <v>129</v>
      </c>
      <c r="D105" s="32" t="s">
        <v>133</v>
      </c>
      <c r="E105" s="34" t="s">
        <v>300</v>
      </c>
      <c r="F105" s="27">
        <v>240</v>
      </c>
      <c r="G105" s="50">
        <f>G106</f>
        <v>538911.63</v>
      </c>
    </row>
    <row r="106" spans="1:7" ht="22.5" x14ac:dyDescent="0.25">
      <c r="A106" s="12" t="s">
        <v>221</v>
      </c>
      <c r="B106" s="25">
        <v>850</v>
      </c>
      <c r="C106" s="32" t="s">
        <v>129</v>
      </c>
      <c r="D106" s="32" t="s">
        <v>133</v>
      </c>
      <c r="E106" s="34" t="s">
        <v>300</v>
      </c>
      <c r="F106" s="27">
        <v>244</v>
      </c>
      <c r="G106" s="50">
        <v>538911.63</v>
      </c>
    </row>
    <row r="107" spans="1:7" ht="22.5" x14ac:dyDescent="0.25">
      <c r="A107" s="17" t="s">
        <v>63</v>
      </c>
      <c r="B107" s="25">
        <v>850</v>
      </c>
      <c r="C107" s="32" t="s">
        <v>129</v>
      </c>
      <c r="D107" s="32" t="s">
        <v>133</v>
      </c>
      <c r="E107" s="32" t="s">
        <v>192</v>
      </c>
      <c r="F107" s="27">
        <v>200</v>
      </c>
      <c r="G107" s="50">
        <f>G108</f>
        <v>364350</v>
      </c>
    </row>
    <row r="108" spans="1:7" ht="22.5" x14ac:dyDescent="0.25">
      <c r="A108" s="17" t="s">
        <v>220</v>
      </c>
      <c r="B108" s="25">
        <v>850</v>
      </c>
      <c r="C108" s="32" t="s">
        <v>129</v>
      </c>
      <c r="D108" s="32" t="s">
        <v>133</v>
      </c>
      <c r="E108" s="32" t="s">
        <v>192</v>
      </c>
      <c r="F108" s="27">
        <v>240</v>
      </c>
      <c r="G108" s="50">
        <f>G109</f>
        <v>364350</v>
      </c>
    </row>
    <row r="109" spans="1:7" ht="22.5" x14ac:dyDescent="0.25">
      <c r="A109" s="12" t="s">
        <v>221</v>
      </c>
      <c r="B109" s="25">
        <v>850</v>
      </c>
      <c r="C109" s="32" t="s">
        <v>129</v>
      </c>
      <c r="D109" s="32" t="s">
        <v>133</v>
      </c>
      <c r="E109" s="32" t="s">
        <v>192</v>
      </c>
      <c r="F109" s="27">
        <v>244</v>
      </c>
      <c r="G109" s="50">
        <v>364350</v>
      </c>
    </row>
    <row r="110" spans="1:7" ht="22.5" x14ac:dyDescent="0.25">
      <c r="A110" s="17" t="s">
        <v>63</v>
      </c>
      <c r="B110" s="25">
        <v>850</v>
      </c>
      <c r="C110" s="32" t="s">
        <v>129</v>
      </c>
      <c r="D110" s="32" t="s">
        <v>133</v>
      </c>
      <c r="E110" s="32" t="s">
        <v>194</v>
      </c>
      <c r="F110" s="27">
        <v>200</v>
      </c>
      <c r="G110" s="50">
        <f>G111</f>
        <v>551579.62</v>
      </c>
    </row>
    <row r="111" spans="1:7" ht="22.5" x14ac:dyDescent="0.25">
      <c r="A111" s="17" t="s">
        <v>220</v>
      </c>
      <c r="B111" s="25"/>
      <c r="C111" s="32" t="s">
        <v>129</v>
      </c>
      <c r="D111" s="32" t="s">
        <v>133</v>
      </c>
      <c r="E111" s="32" t="s">
        <v>194</v>
      </c>
      <c r="F111" s="27">
        <v>240</v>
      </c>
      <c r="G111" s="50">
        <f>G112</f>
        <v>551579.62</v>
      </c>
    </row>
    <row r="112" spans="1:7" ht="22.5" x14ac:dyDescent="0.25">
      <c r="A112" s="12" t="s">
        <v>221</v>
      </c>
      <c r="B112" s="25">
        <v>850</v>
      </c>
      <c r="C112" s="32" t="s">
        <v>129</v>
      </c>
      <c r="D112" s="32" t="s">
        <v>133</v>
      </c>
      <c r="E112" s="32" t="s">
        <v>194</v>
      </c>
      <c r="F112" s="27">
        <v>244</v>
      </c>
      <c r="G112" s="50">
        <v>551579.62</v>
      </c>
    </row>
    <row r="113" spans="1:7" ht="22.5" x14ac:dyDescent="0.25">
      <c r="A113" s="17" t="s">
        <v>63</v>
      </c>
      <c r="B113" s="25">
        <v>850</v>
      </c>
      <c r="C113" s="32" t="s">
        <v>129</v>
      </c>
      <c r="D113" s="32" t="s">
        <v>133</v>
      </c>
      <c r="E113" s="27" t="s">
        <v>196</v>
      </c>
      <c r="F113" s="27">
        <v>200</v>
      </c>
      <c r="G113" s="50">
        <f>G114</f>
        <v>3444030.36</v>
      </c>
    </row>
    <row r="114" spans="1:7" ht="22.5" x14ac:dyDescent="0.25">
      <c r="A114" s="17" t="s">
        <v>220</v>
      </c>
      <c r="B114" s="25">
        <v>850</v>
      </c>
      <c r="C114" s="32" t="s">
        <v>129</v>
      </c>
      <c r="D114" s="32" t="s">
        <v>133</v>
      </c>
      <c r="E114" s="27" t="s">
        <v>196</v>
      </c>
      <c r="F114" s="27">
        <v>240</v>
      </c>
      <c r="G114" s="50">
        <f>G115</f>
        <v>3444030.36</v>
      </c>
    </row>
    <row r="115" spans="1:7" ht="22.5" x14ac:dyDescent="0.25">
      <c r="A115" s="12" t="s">
        <v>221</v>
      </c>
      <c r="B115" s="25">
        <v>850</v>
      </c>
      <c r="C115" s="32" t="s">
        <v>129</v>
      </c>
      <c r="D115" s="32" t="s">
        <v>133</v>
      </c>
      <c r="E115" s="27" t="s">
        <v>196</v>
      </c>
      <c r="F115" s="27">
        <v>244</v>
      </c>
      <c r="G115" s="50">
        <v>3444030.36</v>
      </c>
    </row>
    <row r="116" spans="1:7" x14ac:dyDescent="0.25">
      <c r="A116" s="55" t="s">
        <v>240</v>
      </c>
      <c r="B116" s="25"/>
      <c r="C116" s="31" t="s">
        <v>127</v>
      </c>
      <c r="D116" s="31" t="s">
        <v>136</v>
      </c>
      <c r="E116" s="27"/>
      <c r="F116" s="27"/>
      <c r="G116" s="50">
        <f>G117</f>
        <v>60122.329999999994</v>
      </c>
    </row>
    <row r="117" spans="1:7" x14ac:dyDescent="0.25">
      <c r="A117" s="17" t="s">
        <v>241</v>
      </c>
      <c r="B117" s="25">
        <v>850</v>
      </c>
      <c r="C117" s="32" t="s">
        <v>127</v>
      </c>
      <c r="D117" s="32" t="s">
        <v>127</v>
      </c>
      <c r="E117" s="27"/>
      <c r="F117" s="27" t="s">
        <v>13</v>
      </c>
      <c r="G117" s="50">
        <f>G118+G120</f>
        <v>60122.329999999994</v>
      </c>
    </row>
    <row r="118" spans="1:7" x14ac:dyDescent="0.25">
      <c r="A118" s="17" t="s">
        <v>46</v>
      </c>
      <c r="B118" s="25">
        <v>850</v>
      </c>
      <c r="C118" s="32" t="s">
        <v>127</v>
      </c>
      <c r="D118" s="32" t="s">
        <v>127</v>
      </c>
      <c r="E118" s="27" t="s">
        <v>149</v>
      </c>
      <c r="F118" s="27">
        <v>500</v>
      </c>
      <c r="G118" s="50">
        <f>G119</f>
        <v>50340.09</v>
      </c>
    </row>
    <row r="119" spans="1:7" x14ac:dyDescent="0.25">
      <c r="A119" s="12" t="s">
        <v>226</v>
      </c>
      <c r="B119" s="25">
        <v>850</v>
      </c>
      <c r="C119" s="32" t="s">
        <v>127</v>
      </c>
      <c r="D119" s="32" t="s">
        <v>127</v>
      </c>
      <c r="E119" s="27" t="s">
        <v>149</v>
      </c>
      <c r="F119" s="27">
        <v>540</v>
      </c>
      <c r="G119" s="50">
        <v>50340.09</v>
      </c>
    </row>
    <row r="120" spans="1:7" x14ac:dyDescent="0.25">
      <c r="A120" s="12" t="s">
        <v>46</v>
      </c>
      <c r="B120" s="25">
        <v>850</v>
      </c>
      <c r="C120" s="32" t="s">
        <v>127</v>
      </c>
      <c r="D120" s="32" t="s">
        <v>127</v>
      </c>
      <c r="E120" s="32" t="s">
        <v>242</v>
      </c>
      <c r="F120" s="27">
        <v>500</v>
      </c>
      <c r="G120" s="50">
        <f>G121</f>
        <v>9782.24</v>
      </c>
    </row>
    <row r="121" spans="1:7" x14ac:dyDescent="0.25">
      <c r="A121" s="12" t="s">
        <v>226</v>
      </c>
      <c r="B121" s="25">
        <v>850</v>
      </c>
      <c r="C121" s="32" t="s">
        <v>127</v>
      </c>
      <c r="D121" s="32" t="s">
        <v>127</v>
      </c>
      <c r="E121" s="32" t="s">
        <v>242</v>
      </c>
      <c r="F121" s="27">
        <v>540</v>
      </c>
      <c r="G121" s="50">
        <v>9782.24</v>
      </c>
    </row>
    <row r="122" spans="1:7" x14ac:dyDescent="0.25">
      <c r="A122" s="55" t="s">
        <v>243</v>
      </c>
      <c r="B122" s="25">
        <v>850</v>
      </c>
      <c r="C122" s="31" t="s">
        <v>126</v>
      </c>
      <c r="D122" s="31" t="s">
        <v>136</v>
      </c>
      <c r="E122" s="43"/>
      <c r="F122" s="43"/>
      <c r="G122" s="52">
        <f>G123</f>
        <v>873873.01000000013</v>
      </c>
    </row>
    <row r="123" spans="1:7" x14ac:dyDescent="0.25">
      <c r="A123" s="19" t="s">
        <v>244</v>
      </c>
      <c r="B123" s="25">
        <v>850</v>
      </c>
      <c r="C123" s="32" t="s">
        <v>126</v>
      </c>
      <c r="D123" s="32" t="s">
        <v>130</v>
      </c>
      <c r="E123" s="35"/>
      <c r="F123" s="43"/>
      <c r="G123" s="52">
        <f>G124+G126+G128+G130</f>
        <v>873873.01000000013</v>
      </c>
    </row>
    <row r="124" spans="1:7" x14ac:dyDescent="0.25">
      <c r="A124" s="17" t="s">
        <v>46</v>
      </c>
      <c r="B124" s="25">
        <v>850</v>
      </c>
      <c r="C124" s="32" t="s">
        <v>126</v>
      </c>
      <c r="D124" s="32" t="s">
        <v>130</v>
      </c>
      <c r="E124" s="43" t="s">
        <v>143</v>
      </c>
      <c r="F124" s="43">
        <v>500</v>
      </c>
      <c r="G124" s="52">
        <f>G125</f>
        <v>485000.17</v>
      </c>
    </row>
    <row r="125" spans="1:7" x14ac:dyDescent="0.25">
      <c r="A125" s="12" t="s">
        <v>226</v>
      </c>
      <c r="B125" s="25">
        <v>850</v>
      </c>
      <c r="C125" s="32" t="s">
        <v>126</v>
      </c>
      <c r="D125" s="32" t="s">
        <v>130</v>
      </c>
      <c r="E125" s="43" t="s">
        <v>143</v>
      </c>
      <c r="F125" s="43">
        <v>540</v>
      </c>
      <c r="G125" s="52">
        <v>485000.17</v>
      </c>
    </row>
    <row r="126" spans="1:7" x14ac:dyDescent="0.25">
      <c r="A126" s="17" t="s">
        <v>46</v>
      </c>
      <c r="B126" s="25">
        <v>850</v>
      </c>
      <c r="C126" s="32" t="s">
        <v>126</v>
      </c>
      <c r="D126" s="32" t="s">
        <v>130</v>
      </c>
      <c r="E126" s="34" t="s">
        <v>146</v>
      </c>
      <c r="F126" s="27">
        <v>500</v>
      </c>
      <c r="G126" s="50">
        <f>G127</f>
        <v>246688.86</v>
      </c>
    </row>
    <row r="127" spans="1:7" x14ac:dyDescent="0.25">
      <c r="A127" s="12" t="s">
        <v>226</v>
      </c>
      <c r="B127" s="25">
        <v>850</v>
      </c>
      <c r="C127" s="32" t="s">
        <v>126</v>
      </c>
      <c r="D127" s="32" t="s">
        <v>130</v>
      </c>
      <c r="E127" s="34" t="s">
        <v>146</v>
      </c>
      <c r="F127" s="27">
        <v>540</v>
      </c>
      <c r="G127" s="50">
        <v>246688.86</v>
      </c>
    </row>
    <row r="128" spans="1:7" x14ac:dyDescent="0.25">
      <c r="A128" s="17" t="s">
        <v>46</v>
      </c>
      <c r="B128" s="25">
        <v>850</v>
      </c>
      <c r="C128" s="32" t="s">
        <v>126</v>
      </c>
      <c r="D128" s="32" t="s">
        <v>130</v>
      </c>
      <c r="E128" s="27" t="s">
        <v>203</v>
      </c>
      <c r="F128" s="27">
        <v>500</v>
      </c>
      <c r="G128" s="50">
        <f>G129</f>
        <v>47937.31</v>
      </c>
    </row>
    <row r="129" spans="1:7" x14ac:dyDescent="0.25">
      <c r="A129" s="12" t="s">
        <v>226</v>
      </c>
      <c r="B129" s="25">
        <v>850</v>
      </c>
      <c r="C129" s="32" t="s">
        <v>126</v>
      </c>
      <c r="D129" s="32" t="s">
        <v>130</v>
      </c>
      <c r="E129" s="27" t="s">
        <v>203</v>
      </c>
      <c r="F129" s="27">
        <v>540</v>
      </c>
      <c r="G129" s="50">
        <v>47937.31</v>
      </c>
    </row>
    <row r="130" spans="1:7" x14ac:dyDescent="0.25">
      <c r="A130" s="17" t="s">
        <v>46</v>
      </c>
      <c r="B130" s="25">
        <v>850</v>
      </c>
      <c r="C130" s="32" t="s">
        <v>126</v>
      </c>
      <c r="D130" s="32" t="s">
        <v>130</v>
      </c>
      <c r="E130" s="34" t="s">
        <v>204</v>
      </c>
      <c r="F130" s="27">
        <v>500</v>
      </c>
      <c r="G130" s="50">
        <f>G131</f>
        <v>94246.67</v>
      </c>
    </row>
    <row r="131" spans="1:7" x14ac:dyDescent="0.25">
      <c r="A131" s="12" t="s">
        <v>226</v>
      </c>
      <c r="B131" s="25">
        <v>850</v>
      </c>
      <c r="C131" s="32" t="s">
        <v>126</v>
      </c>
      <c r="D131" s="32" t="s">
        <v>130</v>
      </c>
      <c r="E131" s="34" t="s">
        <v>204</v>
      </c>
      <c r="F131" s="27">
        <v>540</v>
      </c>
      <c r="G131" s="50">
        <v>94246.67</v>
      </c>
    </row>
    <row r="132" spans="1:7" x14ac:dyDescent="0.25">
      <c r="A132" s="56" t="s">
        <v>245</v>
      </c>
      <c r="B132" s="25">
        <v>850</v>
      </c>
      <c r="C132" s="33" t="s">
        <v>131</v>
      </c>
      <c r="D132" s="33" t="s">
        <v>136</v>
      </c>
      <c r="E132" s="34"/>
      <c r="F132" s="27"/>
      <c r="G132" s="50">
        <f>G133+G137</f>
        <v>952935.16</v>
      </c>
    </row>
    <row r="133" spans="1:7" x14ac:dyDescent="0.25">
      <c r="A133" s="17" t="s">
        <v>246</v>
      </c>
      <c r="B133" s="25">
        <v>850</v>
      </c>
      <c r="C133" s="32" t="s">
        <v>131</v>
      </c>
      <c r="D133" s="32" t="s">
        <v>130</v>
      </c>
      <c r="E133" s="29"/>
      <c r="F133" s="27"/>
      <c r="G133" s="50">
        <f>G134</f>
        <v>40190.28</v>
      </c>
    </row>
    <row r="134" spans="1:7" x14ac:dyDescent="0.25">
      <c r="A134" s="19" t="s">
        <v>74</v>
      </c>
      <c r="B134" s="25">
        <v>850</v>
      </c>
      <c r="C134" s="32" t="s">
        <v>131</v>
      </c>
      <c r="D134" s="32" t="s">
        <v>130</v>
      </c>
      <c r="E134" s="34" t="s">
        <v>207</v>
      </c>
      <c r="F134" s="27">
        <v>300</v>
      </c>
      <c r="G134" s="50">
        <f>G135</f>
        <v>40190.28</v>
      </c>
    </row>
    <row r="135" spans="1:7" x14ac:dyDescent="0.25">
      <c r="A135" s="17" t="s">
        <v>247</v>
      </c>
      <c r="B135" s="25">
        <v>850</v>
      </c>
      <c r="C135" s="32" t="s">
        <v>131</v>
      </c>
      <c r="D135" s="32" t="s">
        <v>130</v>
      </c>
      <c r="E135" s="34" t="s">
        <v>207</v>
      </c>
      <c r="F135" s="27">
        <v>310</v>
      </c>
      <c r="G135" s="50">
        <f>G136</f>
        <v>40190.28</v>
      </c>
    </row>
    <row r="136" spans="1:7" x14ac:dyDescent="0.25">
      <c r="A136" s="19" t="s">
        <v>121</v>
      </c>
      <c r="B136" s="25">
        <v>850</v>
      </c>
      <c r="C136" s="32" t="s">
        <v>131</v>
      </c>
      <c r="D136" s="32" t="s">
        <v>130</v>
      </c>
      <c r="E136" s="34" t="s">
        <v>207</v>
      </c>
      <c r="F136" s="27">
        <v>312</v>
      </c>
      <c r="G136" s="50">
        <v>40190.28</v>
      </c>
    </row>
    <row r="137" spans="1:7" x14ac:dyDescent="0.25">
      <c r="A137" s="17" t="s">
        <v>251</v>
      </c>
      <c r="B137" s="25">
        <v>850</v>
      </c>
      <c r="C137" s="32" t="s">
        <v>131</v>
      </c>
      <c r="D137" s="32" t="s">
        <v>133</v>
      </c>
      <c r="F137" s="27"/>
      <c r="G137" s="50">
        <f>G141+G144+G138</f>
        <v>912744.88</v>
      </c>
    </row>
    <row r="138" spans="1:7" x14ac:dyDescent="0.25">
      <c r="A138" s="19" t="s">
        <v>74</v>
      </c>
      <c r="B138" s="25">
        <v>850</v>
      </c>
      <c r="C138" s="32" t="s">
        <v>131</v>
      </c>
      <c r="D138" s="32" t="s">
        <v>133</v>
      </c>
      <c r="E138" s="32" t="s">
        <v>301</v>
      </c>
      <c r="F138" s="27">
        <v>300</v>
      </c>
      <c r="G138" s="50">
        <f>G139</f>
        <v>339019.52000000002</v>
      </c>
    </row>
    <row r="139" spans="1:7" ht="22.5" x14ac:dyDescent="0.25">
      <c r="A139" s="12" t="s">
        <v>248</v>
      </c>
      <c r="B139" s="25">
        <v>850</v>
      </c>
      <c r="C139" s="32" t="s">
        <v>131</v>
      </c>
      <c r="D139" s="32" t="s">
        <v>133</v>
      </c>
      <c r="E139" s="32" t="s">
        <v>301</v>
      </c>
      <c r="F139" s="27">
        <v>320</v>
      </c>
      <c r="G139" s="50">
        <f>G140</f>
        <v>339019.52000000002</v>
      </c>
    </row>
    <row r="140" spans="1:7" x14ac:dyDescent="0.25">
      <c r="A140" s="17" t="s">
        <v>249</v>
      </c>
      <c r="B140" s="25">
        <v>850</v>
      </c>
      <c r="C140" s="32" t="s">
        <v>131</v>
      </c>
      <c r="D140" s="32" t="s">
        <v>133</v>
      </c>
      <c r="E140" s="32" t="s">
        <v>301</v>
      </c>
      <c r="F140" s="27">
        <v>322</v>
      </c>
      <c r="G140" s="50">
        <v>339019.52000000002</v>
      </c>
    </row>
    <row r="141" spans="1:7" x14ac:dyDescent="0.25">
      <c r="A141" s="19" t="s">
        <v>74</v>
      </c>
      <c r="B141" s="25">
        <v>850</v>
      </c>
      <c r="C141" s="32" t="s">
        <v>131</v>
      </c>
      <c r="D141" s="32" t="s">
        <v>133</v>
      </c>
      <c r="E141" s="32" t="s">
        <v>301</v>
      </c>
      <c r="F141" s="27">
        <v>300</v>
      </c>
      <c r="G141" s="50">
        <f>G142</f>
        <v>286862.68</v>
      </c>
    </row>
    <row r="142" spans="1:7" ht="22.5" customHeight="1" x14ac:dyDescent="0.25">
      <c r="A142" s="12" t="s">
        <v>248</v>
      </c>
      <c r="B142" s="25">
        <v>850</v>
      </c>
      <c r="C142" s="32" t="s">
        <v>131</v>
      </c>
      <c r="D142" s="32" t="s">
        <v>133</v>
      </c>
      <c r="E142" s="32" t="s">
        <v>170</v>
      </c>
      <c r="F142" s="27">
        <v>320</v>
      </c>
      <c r="G142" s="50">
        <f>G143</f>
        <v>286862.68</v>
      </c>
    </row>
    <row r="143" spans="1:7" x14ac:dyDescent="0.25">
      <c r="A143" s="17" t="s">
        <v>249</v>
      </c>
      <c r="B143" s="25">
        <v>850</v>
      </c>
      <c r="C143" s="32" t="s">
        <v>131</v>
      </c>
      <c r="D143" s="32" t="s">
        <v>133</v>
      </c>
      <c r="E143" s="32" t="s">
        <v>170</v>
      </c>
      <c r="F143" s="27">
        <v>322</v>
      </c>
      <c r="G143" s="50">
        <v>286862.68</v>
      </c>
    </row>
    <row r="144" spans="1:7" x14ac:dyDescent="0.25">
      <c r="A144" s="19" t="s">
        <v>74</v>
      </c>
      <c r="B144" s="25">
        <v>850</v>
      </c>
      <c r="C144" s="32" t="s">
        <v>131</v>
      </c>
      <c r="D144" s="32" t="s">
        <v>133</v>
      </c>
      <c r="E144" s="63" t="s">
        <v>171</v>
      </c>
      <c r="F144" s="27">
        <v>300</v>
      </c>
      <c r="G144" s="57">
        <f>G145</f>
        <v>286862.68</v>
      </c>
    </row>
    <row r="145" spans="1:7" x14ac:dyDescent="0.25">
      <c r="A145" s="57" t="s">
        <v>248</v>
      </c>
      <c r="B145" s="25">
        <v>850</v>
      </c>
      <c r="C145" s="32" t="s">
        <v>131</v>
      </c>
      <c r="D145" s="32" t="s">
        <v>133</v>
      </c>
      <c r="E145" s="63" t="s">
        <v>171</v>
      </c>
      <c r="F145" s="27">
        <v>320</v>
      </c>
      <c r="G145" s="57">
        <f>G146</f>
        <v>286862.68</v>
      </c>
    </row>
    <row r="146" spans="1:7" x14ac:dyDescent="0.25">
      <c r="A146" s="57" t="s">
        <v>249</v>
      </c>
      <c r="B146" s="25">
        <v>850</v>
      </c>
      <c r="C146" s="32" t="s">
        <v>131</v>
      </c>
      <c r="D146" s="32" t="s">
        <v>133</v>
      </c>
      <c r="E146" s="63" t="s">
        <v>171</v>
      </c>
      <c r="F146" s="27">
        <v>322</v>
      </c>
      <c r="G146" s="57">
        <v>286862.68</v>
      </c>
    </row>
    <row r="147" spans="1:7" x14ac:dyDescent="0.25">
      <c r="A147" s="58" t="s">
        <v>250</v>
      </c>
      <c r="B147" s="25">
        <v>850</v>
      </c>
      <c r="C147" s="61">
        <v>11</v>
      </c>
      <c r="D147" s="59" t="s">
        <v>136</v>
      </c>
      <c r="E147" s="57"/>
      <c r="F147" s="57"/>
      <c r="G147" s="57">
        <f>G148</f>
        <v>762199.63</v>
      </c>
    </row>
    <row r="148" spans="1:7" x14ac:dyDescent="0.25">
      <c r="A148" s="57" t="s">
        <v>253</v>
      </c>
      <c r="B148" s="25">
        <v>850</v>
      </c>
      <c r="C148" s="62" t="s">
        <v>128</v>
      </c>
      <c r="D148" s="62" t="s">
        <v>137</v>
      </c>
      <c r="E148" s="60"/>
      <c r="F148" s="57"/>
      <c r="G148" s="57">
        <f>G149+G151+G153</f>
        <v>762199.63</v>
      </c>
    </row>
    <row r="149" spans="1:7" x14ac:dyDescent="0.25">
      <c r="A149" s="17" t="s">
        <v>46</v>
      </c>
      <c r="B149" s="25">
        <v>850</v>
      </c>
      <c r="C149" s="62" t="s">
        <v>128</v>
      </c>
      <c r="D149" s="62" t="s">
        <v>137</v>
      </c>
      <c r="E149" s="62" t="s">
        <v>153</v>
      </c>
      <c r="F149" s="27">
        <v>500</v>
      </c>
      <c r="G149" s="57">
        <f>G150</f>
        <v>69339.17</v>
      </c>
    </row>
    <row r="150" spans="1:7" x14ac:dyDescent="0.25">
      <c r="A150" s="57" t="s">
        <v>226</v>
      </c>
      <c r="B150" s="25">
        <v>850</v>
      </c>
      <c r="C150" s="62" t="s">
        <v>128</v>
      </c>
      <c r="D150" s="62" t="s">
        <v>137</v>
      </c>
      <c r="E150" s="62" t="s">
        <v>153</v>
      </c>
      <c r="F150" s="27">
        <v>540</v>
      </c>
      <c r="G150" s="57">
        <v>69339.17</v>
      </c>
    </row>
    <row r="151" spans="1:7" x14ac:dyDescent="0.25">
      <c r="A151" s="17" t="s">
        <v>46</v>
      </c>
      <c r="B151" s="25">
        <v>850</v>
      </c>
      <c r="C151" s="62" t="s">
        <v>128</v>
      </c>
      <c r="D151" s="62" t="s">
        <v>137</v>
      </c>
      <c r="E151" s="62" t="s">
        <v>155</v>
      </c>
      <c r="F151" s="27">
        <v>500</v>
      </c>
      <c r="G151" s="57">
        <f>G152</f>
        <v>679386.27</v>
      </c>
    </row>
    <row r="152" spans="1:7" x14ac:dyDescent="0.25">
      <c r="A152" s="57" t="s">
        <v>226</v>
      </c>
      <c r="B152" s="25">
        <v>850</v>
      </c>
      <c r="C152" s="62" t="s">
        <v>128</v>
      </c>
      <c r="D152" s="62" t="s">
        <v>137</v>
      </c>
      <c r="E152" s="62" t="s">
        <v>155</v>
      </c>
      <c r="F152" s="27">
        <v>540</v>
      </c>
      <c r="G152" s="57">
        <v>679386.27</v>
      </c>
    </row>
    <row r="153" spans="1:7" x14ac:dyDescent="0.25">
      <c r="A153" s="17" t="s">
        <v>46</v>
      </c>
      <c r="B153" s="25">
        <v>850</v>
      </c>
      <c r="C153" s="62" t="s">
        <v>128</v>
      </c>
      <c r="D153" s="62" t="s">
        <v>137</v>
      </c>
      <c r="E153" s="62" t="s">
        <v>205</v>
      </c>
      <c r="F153" s="27">
        <v>500</v>
      </c>
      <c r="G153" s="57">
        <f>G154</f>
        <v>13474.19</v>
      </c>
    </row>
    <row r="154" spans="1:7" x14ac:dyDescent="0.25">
      <c r="A154" s="57" t="s">
        <v>226</v>
      </c>
      <c r="B154" s="25">
        <v>850</v>
      </c>
      <c r="C154" s="62" t="s">
        <v>128</v>
      </c>
      <c r="D154" s="62" t="s">
        <v>137</v>
      </c>
      <c r="E154" s="62" t="s">
        <v>205</v>
      </c>
      <c r="F154" s="27">
        <v>540</v>
      </c>
      <c r="G154" s="57">
        <v>13474.19</v>
      </c>
    </row>
    <row r="155" spans="1:7" x14ac:dyDescent="0.25">
      <c r="A155" s="58" t="s">
        <v>252</v>
      </c>
      <c r="B155" s="25">
        <v>850</v>
      </c>
      <c r="C155" s="59" t="s">
        <v>134</v>
      </c>
      <c r="D155" s="59" t="s">
        <v>136</v>
      </c>
      <c r="E155" s="62"/>
      <c r="F155" s="57"/>
      <c r="G155" s="57">
        <f>G156</f>
        <v>101754.85</v>
      </c>
    </row>
    <row r="156" spans="1:7" x14ac:dyDescent="0.25">
      <c r="A156" s="57" t="s">
        <v>254</v>
      </c>
      <c r="B156" s="25">
        <v>850</v>
      </c>
      <c r="C156" s="62" t="s">
        <v>134</v>
      </c>
      <c r="D156" s="62" t="s">
        <v>130</v>
      </c>
      <c r="E156" s="62"/>
      <c r="F156" s="57"/>
      <c r="G156" s="57">
        <f>G157</f>
        <v>101754.85</v>
      </c>
    </row>
    <row r="157" spans="1:7" x14ac:dyDescent="0.25">
      <c r="A157" s="57" t="s">
        <v>255</v>
      </c>
      <c r="B157" s="25">
        <v>850</v>
      </c>
      <c r="C157" s="62" t="s">
        <v>134</v>
      </c>
      <c r="D157" s="62" t="s">
        <v>130</v>
      </c>
      <c r="E157" s="62" t="s">
        <v>202</v>
      </c>
      <c r="F157" s="27">
        <v>700</v>
      </c>
      <c r="G157" s="57">
        <f>G158</f>
        <v>101754.85</v>
      </c>
    </row>
    <row r="158" spans="1:7" x14ac:dyDescent="0.25">
      <c r="A158" s="57" t="s">
        <v>115</v>
      </c>
      <c r="B158" s="25">
        <v>850</v>
      </c>
      <c r="C158" s="62" t="s">
        <v>134</v>
      </c>
      <c r="D158" s="62" t="s">
        <v>130</v>
      </c>
      <c r="E158" s="62" t="s">
        <v>202</v>
      </c>
      <c r="F158" s="27">
        <v>730</v>
      </c>
      <c r="G158" s="57">
        <v>101754.85</v>
      </c>
    </row>
    <row r="159" spans="1:7" x14ac:dyDescent="0.25">
      <c r="A159" s="45"/>
    </row>
  </sheetData>
  <mergeCells count="6">
    <mergeCell ref="A4:G4"/>
    <mergeCell ref="A5:G5"/>
    <mergeCell ref="A8:G8"/>
    <mergeCell ref="A1:G1"/>
    <mergeCell ref="A2:G2"/>
    <mergeCell ref="A3:G3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5"/>
  <sheetViews>
    <sheetView topLeftCell="A16" workbookViewId="0">
      <selection activeCell="B44" sqref="B44"/>
    </sheetView>
  </sheetViews>
  <sheetFormatPr defaultRowHeight="15" x14ac:dyDescent="0.25"/>
  <cols>
    <col min="1" max="1" width="8.5703125" customWidth="1"/>
    <col min="2" max="2" width="58.140625" customWidth="1"/>
    <col min="3" max="3" width="13.85546875" customWidth="1"/>
  </cols>
  <sheetData>
    <row r="1" spans="1:3" x14ac:dyDescent="0.25">
      <c r="A1" s="65" t="s">
        <v>13</v>
      </c>
      <c r="B1" s="150" t="s">
        <v>330</v>
      </c>
      <c r="C1" s="150"/>
    </row>
    <row r="2" spans="1:3" x14ac:dyDescent="0.25">
      <c r="A2" s="65"/>
      <c r="B2" s="150" t="s">
        <v>302</v>
      </c>
      <c r="C2" s="150"/>
    </row>
    <row r="3" spans="1:3" x14ac:dyDescent="0.25">
      <c r="A3" s="65"/>
      <c r="B3" s="150" t="s">
        <v>303</v>
      </c>
      <c r="C3" s="150"/>
    </row>
    <row r="4" spans="1:3" x14ac:dyDescent="0.25">
      <c r="A4" s="65"/>
      <c r="B4" s="150" t="s">
        <v>304</v>
      </c>
      <c r="C4" s="150"/>
    </row>
    <row r="5" spans="1:3" x14ac:dyDescent="0.25">
      <c r="A5" s="65"/>
      <c r="B5" s="150" t="s">
        <v>305</v>
      </c>
      <c r="C5" s="150"/>
    </row>
    <row r="6" spans="1:3" x14ac:dyDescent="0.25">
      <c r="A6" s="65"/>
      <c r="B6" s="65"/>
      <c r="C6" s="65"/>
    </row>
    <row r="7" spans="1:3" x14ac:dyDescent="0.25">
      <c r="A7" s="147" t="s">
        <v>331</v>
      </c>
      <c r="B7" s="147"/>
      <c r="C7" s="147"/>
    </row>
    <row r="8" spans="1:3" x14ac:dyDescent="0.25">
      <c r="A8" s="147" t="s">
        <v>370</v>
      </c>
      <c r="B8" s="147"/>
      <c r="C8" s="147"/>
    </row>
    <row r="9" spans="1:3" x14ac:dyDescent="0.25">
      <c r="A9" s="147" t="s">
        <v>332</v>
      </c>
      <c r="B9" s="147"/>
      <c r="C9" s="147"/>
    </row>
    <row r="10" spans="1:3" x14ac:dyDescent="0.25">
      <c r="A10" s="65"/>
      <c r="B10" s="65"/>
      <c r="C10" s="65"/>
    </row>
    <row r="11" spans="1:3" x14ac:dyDescent="0.25">
      <c r="A11" s="66"/>
      <c r="B11" s="66"/>
      <c r="C11" s="148" t="s">
        <v>8</v>
      </c>
    </row>
    <row r="12" spans="1:3" x14ac:dyDescent="0.25">
      <c r="A12" s="67" t="s">
        <v>0</v>
      </c>
      <c r="B12" s="67" t="s">
        <v>1</v>
      </c>
      <c r="C12" s="149"/>
    </row>
    <row r="13" spans="1:3" x14ac:dyDescent="0.25">
      <c r="A13" s="68" t="s">
        <v>306</v>
      </c>
      <c r="B13" s="69" t="s">
        <v>213</v>
      </c>
      <c r="C13" s="70">
        <f>C14+C15+C16</f>
        <v>6160302.8800000008</v>
      </c>
    </row>
    <row r="14" spans="1:3" ht="30" x14ac:dyDescent="0.25">
      <c r="A14" s="71" t="s">
        <v>307</v>
      </c>
      <c r="B14" s="72" t="s">
        <v>214</v>
      </c>
      <c r="C14" s="73">
        <v>869524.61</v>
      </c>
    </row>
    <row r="15" spans="1:3" ht="45" x14ac:dyDescent="0.25">
      <c r="A15" s="74" t="s">
        <v>308</v>
      </c>
      <c r="B15" s="75" t="s">
        <v>219</v>
      </c>
      <c r="C15" s="73">
        <v>4494886.91</v>
      </c>
    </row>
    <row r="16" spans="1:3" x14ac:dyDescent="0.25">
      <c r="A16" s="74" t="s">
        <v>309</v>
      </c>
      <c r="B16" s="75" t="s">
        <v>227</v>
      </c>
      <c r="C16" s="73">
        <v>795891.36</v>
      </c>
    </row>
    <row r="17" spans="1:3" ht="28.5" x14ac:dyDescent="0.25">
      <c r="A17" s="76" t="s">
        <v>310</v>
      </c>
      <c r="B17" s="77" t="s">
        <v>230</v>
      </c>
      <c r="C17" s="70">
        <f>C18</f>
        <v>27610.83</v>
      </c>
    </row>
    <row r="18" spans="1:3" x14ac:dyDescent="0.25">
      <c r="A18" s="80" t="s">
        <v>311</v>
      </c>
      <c r="B18" s="82" t="s">
        <v>231</v>
      </c>
      <c r="C18" s="73">
        <v>27610.83</v>
      </c>
    </row>
    <row r="19" spans="1:3" x14ac:dyDescent="0.25">
      <c r="A19" s="78" t="s">
        <v>312</v>
      </c>
      <c r="B19" s="79" t="s">
        <v>232</v>
      </c>
      <c r="C19" s="70">
        <f>C20</f>
        <v>31363163.73</v>
      </c>
    </row>
    <row r="20" spans="1:3" x14ac:dyDescent="0.25">
      <c r="A20" s="80" t="s">
        <v>313</v>
      </c>
      <c r="B20" s="72" t="s">
        <v>233</v>
      </c>
      <c r="C20" s="73">
        <v>31363163.73</v>
      </c>
    </row>
    <row r="21" spans="1:3" x14ac:dyDescent="0.25">
      <c r="A21" s="78" t="s">
        <v>314</v>
      </c>
      <c r="B21" s="79" t="s">
        <v>235</v>
      </c>
      <c r="C21" s="70">
        <f>C22+C23</f>
        <v>5820226.2399999993</v>
      </c>
    </row>
    <row r="22" spans="1:3" x14ac:dyDescent="0.25">
      <c r="A22" s="80" t="s">
        <v>315</v>
      </c>
      <c r="B22" s="81" t="s">
        <v>236</v>
      </c>
      <c r="C22" s="73">
        <v>772126.22</v>
      </c>
    </row>
    <row r="23" spans="1:3" x14ac:dyDescent="0.25">
      <c r="A23" s="80" t="s">
        <v>316</v>
      </c>
      <c r="B23" s="81" t="s">
        <v>237</v>
      </c>
      <c r="C23" s="73">
        <v>5048100.0199999996</v>
      </c>
    </row>
    <row r="24" spans="1:3" x14ac:dyDescent="0.25">
      <c r="A24" s="78" t="s">
        <v>317</v>
      </c>
      <c r="B24" s="79" t="s">
        <v>240</v>
      </c>
      <c r="C24" s="70">
        <f>C25</f>
        <v>60122.33</v>
      </c>
    </row>
    <row r="25" spans="1:3" x14ac:dyDescent="0.25">
      <c r="A25" s="80" t="s">
        <v>318</v>
      </c>
      <c r="B25" s="72" t="s">
        <v>241</v>
      </c>
      <c r="C25" s="73">
        <v>60122.33</v>
      </c>
    </row>
    <row r="26" spans="1:3" x14ac:dyDescent="0.25">
      <c r="A26" s="78" t="s">
        <v>319</v>
      </c>
      <c r="B26" s="83" t="s">
        <v>320</v>
      </c>
      <c r="C26" s="70">
        <f>C27</f>
        <v>873873.01</v>
      </c>
    </row>
    <row r="27" spans="1:3" x14ac:dyDescent="0.25">
      <c r="A27" s="80" t="s">
        <v>321</v>
      </c>
      <c r="B27" s="81" t="s">
        <v>244</v>
      </c>
      <c r="C27" s="73">
        <v>873873.01</v>
      </c>
    </row>
    <row r="28" spans="1:3" x14ac:dyDescent="0.25">
      <c r="A28" s="78" t="s">
        <v>322</v>
      </c>
      <c r="B28" s="84" t="s">
        <v>245</v>
      </c>
      <c r="C28" s="70">
        <f>C30+C29</f>
        <v>952935.16</v>
      </c>
    </row>
    <row r="29" spans="1:3" x14ac:dyDescent="0.25">
      <c r="A29" s="80" t="s">
        <v>324</v>
      </c>
      <c r="B29" s="85" t="s">
        <v>246</v>
      </c>
      <c r="C29" s="73">
        <v>40190.28</v>
      </c>
    </row>
    <row r="30" spans="1:3" x14ac:dyDescent="0.25">
      <c r="A30" s="80" t="s">
        <v>323</v>
      </c>
      <c r="B30" s="86" t="s">
        <v>251</v>
      </c>
      <c r="C30" s="73">
        <v>912744.88</v>
      </c>
    </row>
    <row r="31" spans="1:3" x14ac:dyDescent="0.25">
      <c r="A31" s="78" t="s">
        <v>325</v>
      </c>
      <c r="B31" s="79" t="s">
        <v>250</v>
      </c>
      <c r="C31" s="70">
        <f>C32</f>
        <v>762199.63</v>
      </c>
    </row>
    <row r="32" spans="1:3" x14ac:dyDescent="0.25">
      <c r="A32" s="80" t="s">
        <v>326</v>
      </c>
      <c r="B32" s="87" t="s">
        <v>253</v>
      </c>
      <c r="C32" s="73">
        <v>762199.63</v>
      </c>
    </row>
    <row r="33" spans="1:3" ht="28.5" x14ac:dyDescent="0.25">
      <c r="A33" s="78" t="s">
        <v>327</v>
      </c>
      <c r="B33" s="88" t="s">
        <v>328</v>
      </c>
      <c r="C33" s="70">
        <f>C34</f>
        <v>101754.85</v>
      </c>
    </row>
    <row r="34" spans="1:3" ht="30" x14ac:dyDescent="0.25">
      <c r="A34" s="80" t="s">
        <v>329</v>
      </c>
      <c r="B34" s="87" t="s">
        <v>254</v>
      </c>
      <c r="C34" s="73">
        <v>101754.85</v>
      </c>
    </row>
    <row r="35" spans="1:3" x14ac:dyDescent="0.25">
      <c r="A35" s="79"/>
      <c r="B35" s="79" t="s">
        <v>36</v>
      </c>
      <c r="C35" s="89">
        <f>C13+C17+C19+C21+C24+C26+C31+C28+C33</f>
        <v>46122188.659999996</v>
      </c>
    </row>
  </sheetData>
  <mergeCells count="9">
    <mergeCell ref="A8:C8"/>
    <mergeCell ref="A9:C9"/>
    <mergeCell ref="C11:C12"/>
    <mergeCell ref="B1:C1"/>
    <mergeCell ref="B2:C2"/>
    <mergeCell ref="B3:C3"/>
    <mergeCell ref="B4:C4"/>
    <mergeCell ref="B5:C5"/>
    <mergeCell ref="A7:C7"/>
  </mergeCells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"/>
  <sheetViews>
    <sheetView topLeftCell="A9" workbookViewId="0">
      <selection activeCell="B26" sqref="B26"/>
    </sheetView>
  </sheetViews>
  <sheetFormatPr defaultRowHeight="15" x14ac:dyDescent="0.25"/>
  <cols>
    <col min="1" max="1" width="27.28515625" customWidth="1"/>
    <col min="2" max="2" width="43.140625" customWidth="1"/>
    <col min="3" max="3" width="14.42578125" customWidth="1"/>
    <col min="4" max="4" width="0" hidden="1" customWidth="1"/>
  </cols>
  <sheetData>
    <row r="1" spans="1:4" x14ac:dyDescent="0.25">
      <c r="A1" s="150" t="s">
        <v>345</v>
      </c>
      <c r="B1" s="150"/>
      <c r="C1" s="150"/>
      <c r="D1" s="65"/>
    </row>
    <row r="2" spans="1:4" x14ac:dyDescent="0.25">
      <c r="A2" s="150" t="s">
        <v>302</v>
      </c>
      <c r="B2" s="150"/>
      <c r="C2" s="150"/>
      <c r="D2" s="65"/>
    </row>
    <row r="3" spans="1:4" x14ac:dyDescent="0.25">
      <c r="A3" s="150" t="s">
        <v>303</v>
      </c>
      <c r="B3" s="150"/>
      <c r="C3" s="150"/>
      <c r="D3" s="65"/>
    </row>
    <row r="4" spans="1:4" x14ac:dyDescent="0.25">
      <c r="A4" s="150" t="s">
        <v>304</v>
      </c>
      <c r="B4" s="150"/>
      <c r="C4" s="150"/>
      <c r="D4" s="65"/>
    </row>
    <row r="5" spans="1:4" x14ac:dyDescent="0.25">
      <c r="A5" s="90" t="s">
        <v>13</v>
      </c>
      <c r="B5" s="150" t="s">
        <v>333</v>
      </c>
      <c r="C5" s="150"/>
      <c r="D5" s="90"/>
    </row>
    <row r="6" spans="1:4" x14ac:dyDescent="0.25">
      <c r="A6" s="65"/>
      <c r="B6" s="65"/>
      <c r="C6" s="150"/>
      <c r="D6" s="150"/>
    </row>
    <row r="7" spans="1:4" x14ac:dyDescent="0.25">
      <c r="A7" s="147" t="s">
        <v>334</v>
      </c>
      <c r="B7" s="147"/>
      <c r="C7" s="147"/>
      <c r="D7" s="65"/>
    </row>
    <row r="8" spans="1:4" x14ac:dyDescent="0.25">
      <c r="A8" s="147" t="s">
        <v>335</v>
      </c>
      <c r="B8" s="147"/>
      <c r="C8" s="147"/>
      <c r="D8" s="65"/>
    </row>
    <row r="9" spans="1:4" x14ac:dyDescent="0.25">
      <c r="A9" s="147" t="s">
        <v>371</v>
      </c>
      <c r="B9" s="147"/>
      <c r="C9" s="147"/>
      <c r="D9" s="65"/>
    </row>
    <row r="10" spans="1:4" x14ac:dyDescent="0.25">
      <c r="A10" s="65"/>
      <c r="B10" s="65"/>
      <c r="C10" s="65"/>
      <c r="D10" s="65"/>
    </row>
    <row r="11" spans="1:4" ht="30" x14ac:dyDescent="0.25">
      <c r="A11" s="91" t="s">
        <v>0</v>
      </c>
      <c r="B11" s="91" t="s">
        <v>336</v>
      </c>
      <c r="C11" s="92" t="s">
        <v>337</v>
      </c>
      <c r="D11" s="93"/>
    </row>
    <row r="12" spans="1:4" ht="43.5" x14ac:dyDescent="0.25">
      <c r="A12" s="94" t="s">
        <v>360</v>
      </c>
      <c r="B12" s="95" t="s">
        <v>346</v>
      </c>
      <c r="C12" s="89">
        <f>C13</f>
        <v>-2700000</v>
      </c>
      <c r="D12" s="96"/>
    </row>
    <row r="13" spans="1:4" ht="42.75" customHeight="1" x14ac:dyDescent="0.25">
      <c r="A13" s="97" t="s">
        <v>348</v>
      </c>
      <c r="B13" s="110" t="s">
        <v>347</v>
      </c>
      <c r="C13" s="99">
        <f>C14</f>
        <v>-2700000</v>
      </c>
      <c r="D13" s="100"/>
    </row>
    <row r="14" spans="1:4" ht="60" x14ac:dyDescent="0.25">
      <c r="A14" s="97" t="s">
        <v>350</v>
      </c>
      <c r="B14" s="101" t="s">
        <v>349</v>
      </c>
      <c r="C14" s="99">
        <f>C15</f>
        <v>-2700000</v>
      </c>
      <c r="D14" s="102"/>
    </row>
    <row r="15" spans="1:4" ht="60" x14ac:dyDescent="0.25">
      <c r="A15" s="111" t="s">
        <v>352</v>
      </c>
      <c r="B15" s="98" t="s">
        <v>351</v>
      </c>
      <c r="C15" s="99">
        <v>-2700000</v>
      </c>
      <c r="D15" s="100"/>
    </row>
    <row r="16" spans="1:4" ht="29.25" x14ac:dyDescent="0.25">
      <c r="A16" s="94" t="s">
        <v>338</v>
      </c>
      <c r="B16" s="95" t="s">
        <v>339</v>
      </c>
      <c r="C16" s="89">
        <f>C18+C17</f>
        <v>1316155.7199999988</v>
      </c>
      <c r="D16" s="96"/>
    </row>
    <row r="17" spans="1:4" ht="30" x14ac:dyDescent="0.25">
      <c r="A17" s="103" t="s">
        <v>340</v>
      </c>
      <c r="B17" s="104" t="s">
        <v>341</v>
      </c>
      <c r="C17" s="105">
        <v>-59514377.18</v>
      </c>
      <c r="D17" s="106"/>
    </row>
    <row r="18" spans="1:4" ht="30" x14ac:dyDescent="0.25">
      <c r="A18" s="103" t="s">
        <v>342</v>
      </c>
      <c r="B18" s="104" t="s">
        <v>343</v>
      </c>
      <c r="C18" s="105">
        <v>60830532.899999999</v>
      </c>
      <c r="D18" s="106"/>
    </row>
    <row r="19" spans="1:4" x14ac:dyDescent="0.25">
      <c r="A19" s="107"/>
      <c r="B19" s="140" t="s">
        <v>344</v>
      </c>
      <c r="C19" s="108">
        <f>C12+C16</f>
        <v>-1383844.2800000012</v>
      </c>
      <c r="D19" s="109"/>
    </row>
  </sheetData>
  <mergeCells count="9">
    <mergeCell ref="A7:C7"/>
    <mergeCell ref="A8:C8"/>
    <mergeCell ref="A9:C9"/>
    <mergeCell ref="A1:C1"/>
    <mergeCell ref="A2:C2"/>
    <mergeCell ref="A3:C3"/>
    <mergeCell ref="A4:C4"/>
    <mergeCell ref="B5:C5"/>
    <mergeCell ref="C6:D6"/>
  </mergeCells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topLeftCell="A11" workbookViewId="0">
      <selection activeCell="B26" sqref="B26"/>
    </sheetView>
  </sheetViews>
  <sheetFormatPr defaultRowHeight="15" x14ac:dyDescent="0.25"/>
  <cols>
    <col min="2" max="2" width="58.5703125" customWidth="1"/>
    <col min="3" max="3" width="16.5703125" customWidth="1"/>
  </cols>
  <sheetData>
    <row r="1" spans="1:3" x14ac:dyDescent="0.25">
      <c r="A1" s="150" t="s">
        <v>357</v>
      </c>
      <c r="B1" s="150"/>
      <c r="C1" s="150"/>
    </row>
    <row r="2" spans="1:3" x14ac:dyDescent="0.25">
      <c r="A2" s="150" t="s">
        <v>302</v>
      </c>
      <c r="B2" s="150"/>
      <c r="C2" s="150"/>
    </row>
    <row r="3" spans="1:3" x14ac:dyDescent="0.25">
      <c r="A3" s="150" t="s">
        <v>303</v>
      </c>
      <c r="B3" s="150"/>
      <c r="C3" s="150"/>
    </row>
    <row r="4" spans="1:3" x14ac:dyDescent="0.25">
      <c r="A4" s="155" t="s">
        <v>304</v>
      </c>
      <c r="B4" s="155"/>
      <c r="C4" s="155"/>
    </row>
    <row r="5" spans="1:3" x14ac:dyDescent="0.25">
      <c r="A5" s="112" t="s">
        <v>13</v>
      </c>
      <c r="B5" s="150" t="s">
        <v>353</v>
      </c>
      <c r="C5" s="150"/>
    </row>
    <row r="6" spans="1:3" x14ac:dyDescent="0.25">
      <c r="A6" s="154"/>
      <c r="B6" s="154"/>
      <c r="C6" s="154"/>
    </row>
    <row r="7" spans="1:3" x14ac:dyDescent="0.25">
      <c r="A7" s="151" t="s">
        <v>358</v>
      </c>
      <c r="B7" s="151"/>
      <c r="C7" s="151"/>
    </row>
    <row r="8" spans="1:3" x14ac:dyDescent="0.25">
      <c r="A8" s="151" t="s">
        <v>372</v>
      </c>
      <c r="B8" s="151"/>
      <c r="C8" s="151"/>
    </row>
    <row r="9" spans="1:3" x14ac:dyDescent="0.25">
      <c r="A9" s="65"/>
      <c r="B9" s="65"/>
      <c r="C9" s="65"/>
    </row>
    <row r="10" spans="1:3" ht="31.5" customHeight="1" x14ac:dyDescent="0.25">
      <c r="A10" s="113" t="s">
        <v>354</v>
      </c>
      <c r="B10" s="113" t="s">
        <v>355</v>
      </c>
      <c r="C10" s="113" t="s">
        <v>359</v>
      </c>
    </row>
    <row r="11" spans="1:3" ht="50.25" customHeight="1" x14ac:dyDescent="0.25">
      <c r="A11" s="114">
        <v>1</v>
      </c>
      <c r="B11" s="115" t="s">
        <v>116</v>
      </c>
      <c r="C11" s="116">
        <v>294626.17</v>
      </c>
    </row>
    <row r="12" spans="1:3" ht="48.75" customHeight="1" x14ac:dyDescent="0.25">
      <c r="A12" s="114">
        <v>2</v>
      </c>
      <c r="B12" s="115" t="s">
        <v>117</v>
      </c>
      <c r="C12" s="116">
        <v>579246.84</v>
      </c>
    </row>
    <row r="13" spans="1:3" ht="63.75" customHeight="1" x14ac:dyDescent="0.25">
      <c r="A13" s="114">
        <v>3</v>
      </c>
      <c r="B13" s="115" t="s">
        <v>118</v>
      </c>
      <c r="C13" s="116">
        <v>762199.63</v>
      </c>
    </row>
    <row r="14" spans="1:3" ht="53.25" customHeight="1" x14ac:dyDescent="0.25">
      <c r="A14" s="114">
        <v>4</v>
      </c>
      <c r="B14" s="115" t="s">
        <v>119</v>
      </c>
      <c r="C14" s="116">
        <v>60122.33</v>
      </c>
    </row>
    <row r="15" spans="1:3" ht="63.75" customHeight="1" x14ac:dyDescent="0.25">
      <c r="A15" s="114">
        <v>5</v>
      </c>
      <c r="B15" s="115" t="s">
        <v>112</v>
      </c>
      <c r="C15" s="116">
        <v>67210.17</v>
      </c>
    </row>
    <row r="16" spans="1:3" ht="58.5" customHeight="1" x14ac:dyDescent="0.25">
      <c r="A16" s="117">
        <v>6</v>
      </c>
      <c r="B16" s="118" t="s">
        <v>113</v>
      </c>
      <c r="C16" s="116">
        <v>65726.8</v>
      </c>
    </row>
    <row r="17" spans="1:3" x14ac:dyDescent="0.25">
      <c r="A17" s="152" t="s">
        <v>356</v>
      </c>
      <c r="B17" s="153"/>
      <c r="C17" s="119">
        <f>SUM(C11:C16)</f>
        <v>1829131.9400000002</v>
      </c>
    </row>
    <row r="18" spans="1:3" x14ac:dyDescent="0.25">
      <c r="A18" s="65"/>
      <c r="B18" s="65"/>
      <c r="C18" s="65"/>
    </row>
  </sheetData>
  <mergeCells count="9">
    <mergeCell ref="A7:C7"/>
    <mergeCell ref="A8:C8"/>
    <mergeCell ref="A17:B17"/>
    <mergeCell ref="A6:C6"/>
    <mergeCell ref="A1:C1"/>
    <mergeCell ref="A2:C2"/>
    <mergeCell ref="A3:C3"/>
    <mergeCell ref="A4:C4"/>
    <mergeCell ref="B5:C5"/>
  </mergeCells>
  <pageMargins left="0.7" right="0.7" top="0.75" bottom="0.75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6"/>
  <sheetViews>
    <sheetView topLeftCell="A127" workbookViewId="0">
      <selection activeCell="F153" sqref="F153"/>
    </sheetView>
  </sheetViews>
  <sheetFormatPr defaultRowHeight="15" x14ac:dyDescent="0.25"/>
  <cols>
    <col min="1" max="1" width="47" customWidth="1"/>
    <col min="2" max="2" width="4.140625" customWidth="1"/>
    <col min="3" max="3" width="4" customWidth="1"/>
    <col min="4" max="4" width="4.42578125" customWidth="1"/>
    <col min="5" max="5" width="11.140625" customWidth="1"/>
    <col min="6" max="6" width="4" customWidth="1"/>
    <col min="7" max="7" width="11.28515625" customWidth="1"/>
  </cols>
  <sheetData>
    <row r="1" spans="1:7" x14ac:dyDescent="0.25">
      <c r="A1" s="144" t="s">
        <v>37</v>
      </c>
      <c r="B1" s="144"/>
      <c r="C1" s="144"/>
      <c r="D1" s="144"/>
      <c r="E1" s="41"/>
      <c r="F1" s="41"/>
      <c r="G1" s="41"/>
    </row>
    <row r="2" spans="1:7" x14ac:dyDescent="0.25">
      <c r="A2" s="144" t="s">
        <v>38</v>
      </c>
      <c r="B2" s="144"/>
      <c r="C2" s="144"/>
      <c r="D2" s="144"/>
      <c r="E2" s="41"/>
      <c r="F2" s="41"/>
      <c r="G2" s="41"/>
    </row>
    <row r="3" spans="1:7" x14ac:dyDescent="0.25">
      <c r="A3" s="144" t="s">
        <v>39</v>
      </c>
      <c r="B3" s="144"/>
      <c r="C3" s="144"/>
      <c r="D3" s="144"/>
      <c r="E3" s="41"/>
      <c r="F3" s="41"/>
      <c r="G3" s="41"/>
    </row>
    <row r="4" spans="1:7" x14ac:dyDescent="0.25">
      <c r="A4" s="144" t="s">
        <v>40</v>
      </c>
      <c r="B4" s="144"/>
      <c r="C4" s="144"/>
      <c r="D4" s="144"/>
      <c r="E4" s="41"/>
      <c r="F4" s="41"/>
      <c r="G4" s="41"/>
    </row>
    <row r="5" spans="1:7" x14ac:dyDescent="0.25">
      <c r="A5" s="144" t="s">
        <v>41</v>
      </c>
      <c r="B5" s="144"/>
      <c r="C5" s="144"/>
      <c r="D5" s="144"/>
      <c r="E5" s="41"/>
      <c r="F5" s="41"/>
      <c r="G5" s="41"/>
    </row>
    <row r="6" spans="1:7" x14ac:dyDescent="0.25">
      <c r="A6" s="8"/>
      <c r="B6" s="8"/>
      <c r="C6" s="8"/>
      <c r="D6" s="8"/>
      <c r="E6" s="41"/>
      <c r="F6" s="41"/>
      <c r="G6" s="41"/>
    </row>
    <row r="7" spans="1:7" x14ac:dyDescent="0.25">
      <c r="A7" s="8"/>
      <c r="B7" s="8"/>
      <c r="C7" s="8"/>
      <c r="D7" s="40"/>
      <c r="E7" s="41"/>
      <c r="F7" s="41"/>
      <c r="G7" s="41"/>
    </row>
    <row r="8" spans="1:7" ht="31.5" customHeight="1" x14ac:dyDescent="0.25">
      <c r="A8" s="146" t="s">
        <v>373</v>
      </c>
      <c r="B8" s="146"/>
      <c r="C8" s="146"/>
      <c r="D8" s="146"/>
      <c r="E8" s="41"/>
      <c r="F8" s="41"/>
      <c r="G8" s="41"/>
    </row>
    <row r="9" spans="1:7" x14ac:dyDescent="0.25">
      <c r="A9" s="5"/>
      <c r="B9" s="5"/>
      <c r="C9" s="5"/>
      <c r="D9" s="5"/>
      <c r="E9" s="41"/>
      <c r="F9" s="41"/>
      <c r="G9" s="41"/>
    </row>
    <row r="10" spans="1:7" ht="45" x14ac:dyDescent="0.25">
      <c r="A10" s="9" t="s">
        <v>1</v>
      </c>
      <c r="B10" s="9" t="s">
        <v>124</v>
      </c>
      <c r="C10" s="9" t="s">
        <v>125</v>
      </c>
      <c r="D10" s="9" t="s">
        <v>135</v>
      </c>
      <c r="E10" s="42" t="s">
        <v>139</v>
      </c>
      <c r="F10" s="42" t="s">
        <v>209</v>
      </c>
      <c r="G10" s="47" t="s">
        <v>210</v>
      </c>
    </row>
    <row r="11" spans="1:7" ht="31.5" x14ac:dyDescent="0.25">
      <c r="A11" s="10" t="s">
        <v>42</v>
      </c>
      <c r="B11" s="25">
        <v>850</v>
      </c>
      <c r="C11" s="30" t="s">
        <v>126</v>
      </c>
      <c r="D11" s="30" t="s">
        <v>136</v>
      </c>
      <c r="E11" s="30" t="s">
        <v>140</v>
      </c>
      <c r="F11" s="28"/>
      <c r="G11" s="48">
        <f>G12+G16+G20</f>
        <v>782029.12</v>
      </c>
    </row>
    <row r="12" spans="1:7" ht="31.5" x14ac:dyDescent="0.25">
      <c r="A12" s="11" t="s">
        <v>43</v>
      </c>
      <c r="B12" s="26">
        <v>850</v>
      </c>
      <c r="C12" s="31" t="s">
        <v>126</v>
      </c>
      <c r="D12" s="31" t="s">
        <v>130</v>
      </c>
      <c r="E12" s="31" t="s">
        <v>141</v>
      </c>
      <c r="F12" s="27"/>
      <c r="G12" s="49">
        <f>G14</f>
        <v>485000.17</v>
      </c>
    </row>
    <row r="13" spans="1:7" ht="42" x14ac:dyDescent="0.25">
      <c r="A13" s="11" t="s">
        <v>44</v>
      </c>
      <c r="B13" s="26">
        <v>850</v>
      </c>
      <c r="C13" s="31" t="s">
        <v>126</v>
      </c>
      <c r="D13" s="31" t="s">
        <v>130</v>
      </c>
      <c r="E13" s="31" t="s">
        <v>142</v>
      </c>
      <c r="F13" s="27"/>
      <c r="G13" s="49">
        <f>G14</f>
        <v>485000.17</v>
      </c>
    </row>
    <row r="14" spans="1:7" ht="45" x14ac:dyDescent="0.25">
      <c r="A14" s="12" t="s">
        <v>45</v>
      </c>
      <c r="B14" s="27">
        <v>850</v>
      </c>
      <c r="C14" s="32" t="s">
        <v>126</v>
      </c>
      <c r="D14" s="32" t="s">
        <v>130</v>
      </c>
      <c r="E14" s="32" t="s">
        <v>143</v>
      </c>
      <c r="F14" s="27"/>
      <c r="G14" s="50">
        <f>G15</f>
        <v>485000.17</v>
      </c>
    </row>
    <row r="15" spans="1:7" x14ac:dyDescent="0.25">
      <c r="A15" s="13" t="s">
        <v>46</v>
      </c>
      <c r="B15" s="27">
        <v>850</v>
      </c>
      <c r="C15" s="32" t="s">
        <v>126</v>
      </c>
      <c r="D15" s="32" t="s">
        <v>130</v>
      </c>
      <c r="E15" s="29"/>
      <c r="F15" s="29">
        <v>500</v>
      </c>
      <c r="G15" s="51">
        <v>485000.17</v>
      </c>
    </row>
    <row r="16" spans="1:7" ht="31.5" x14ac:dyDescent="0.25">
      <c r="A16" s="11" t="s">
        <v>47</v>
      </c>
      <c r="B16" s="26">
        <v>850</v>
      </c>
      <c r="C16" s="31" t="s">
        <v>126</v>
      </c>
      <c r="D16" s="31" t="s">
        <v>130</v>
      </c>
      <c r="E16" s="31" t="s">
        <v>144</v>
      </c>
      <c r="F16" s="27"/>
      <c r="G16" s="49">
        <f>G18</f>
        <v>246688.86</v>
      </c>
    </row>
    <row r="17" spans="1:7" ht="21" x14ac:dyDescent="0.25">
      <c r="A17" s="11" t="s">
        <v>48</v>
      </c>
      <c r="B17" s="26">
        <v>850</v>
      </c>
      <c r="C17" s="31" t="s">
        <v>126</v>
      </c>
      <c r="D17" s="31" t="s">
        <v>130</v>
      </c>
      <c r="E17" s="31" t="s">
        <v>145</v>
      </c>
      <c r="F17" s="27"/>
      <c r="G17" s="49">
        <f>G18</f>
        <v>246688.86</v>
      </c>
    </row>
    <row r="18" spans="1:7" ht="56.25" x14ac:dyDescent="0.25">
      <c r="A18" s="12" t="s">
        <v>49</v>
      </c>
      <c r="B18" s="27">
        <v>850</v>
      </c>
      <c r="C18" s="32" t="s">
        <v>126</v>
      </c>
      <c r="D18" s="32" t="s">
        <v>130</v>
      </c>
      <c r="E18" s="32" t="s">
        <v>146</v>
      </c>
      <c r="F18" s="29" t="s">
        <v>13</v>
      </c>
      <c r="G18" s="50">
        <f>G19</f>
        <v>246688.86</v>
      </c>
    </row>
    <row r="19" spans="1:7" x14ac:dyDescent="0.25">
      <c r="A19" s="14" t="s">
        <v>46</v>
      </c>
      <c r="B19" s="27">
        <v>850</v>
      </c>
      <c r="C19" s="32" t="s">
        <v>126</v>
      </c>
      <c r="D19" s="32" t="s">
        <v>130</v>
      </c>
      <c r="E19" s="32" t="s">
        <v>13</v>
      </c>
      <c r="F19" s="29">
        <v>500</v>
      </c>
      <c r="G19" s="51">
        <v>246688.86</v>
      </c>
    </row>
    <row r="20" spans="1:7" x14ac:dyDescent="0.25">
      <c r="A20" s="11" t="s">
        <v>50</v>
      </c>
      <c r="B20" s="27">
        <v>850</v>
      </c>
      <c r="C20" s="31" t="s">
        <v>127</v>
      </c>
      <c r="D20" s="31" t="s">
        <v>127</v>
      </c>
      <c r="E20" s="31" t="s">
        <v>147</v>
      </c>
      <c r="F20" s="27"/>
      <c r="G20" s="49">
        <f>G22</f>
        <v>50340.09</v>
      </c>
    </row>
    <row r="21" spans="1:7" ht="52.5" x14ac:dyDescent="0.25">
      <c r="A21" s="11" t="s">
        <v>51</v>
      </c>
      <c r="B21" s="27">
        <v>850</v>
      </c>
      <c r="C21" s="31" t="s">
        <v>127</v>
      </c>
      <c r="D21" s="31" t="s">
        <v>127</v>
      </c>
      <c r="E21" s="31" t="s">
        <v>148</v>
      </c>
      <c r="F21" s="27"/>
      <c r="G21" s="49">
        <f>G22</f>
        <v>50340.09</v>
      </c>
    </row>
    <row r="22" spans="1:7" ht="33.75" x14ac:dyDescent="0.25">
      <c r="A22" s="12" t="s">
        <v>52</v>
      </c>
      <c r="B22" s="27">
        <v>850</v>
      </c>
      <c r="C22" s="32" t="s">
        <v>127</v>
      </c>
      <c r="D22" s="32" t="s">
        <v>127</v>
      </c>
      <c r="E22" s="32" t="s">
        <v>149</v>
      </c>
      <c r="F22" s="27"/>
      <c r="G22" s="50">
        <f>G23</f>
        <v>50340.09</v>
      </c>
    </row>
    <row r="23" spans="1:7" x14ac:dyDescent="0.25">
      <c r="A23" s="13" t="s">
        <v>46</v>
      </c>
      <c r="B23" s="27">
        <v>850</v>
      </c>
      <c r="C23" s="32" t="s">
        <v>127</v>
      </c>
      <c r="D23" s="32" t="s">
        <v>127</v>
      </c>
      <c r="E23" s="29"/>
      <c r="F23" s="29">
        <v>500</v>
      </c>
      <c r="G23" s="51">
        <v>50340.09</v>
      </c>
    </row>
    <row r="24" spans="1:7" ht="21" x14ac:dyDescent="0.25">
      <c r="A24" s="15" t="s">
        <v>53</v>
      </c>
      <c r="B24" s="25">
        <v>850</v>
      </c>
      <c r="C24" s="30" t="s">
        <v>128</v>
      </c>
      <c r="D24" s="30" t="s">
        <v>136</v>
      </c>
      <c r="E24" s="30" t="s">
        <v>150</v>
      </c>
      <c r="F24" s="25"/>
      <c r="G24" s="48">
        <f>G25</f>
        <v>748725.44000000006</v>
      </c>
    </row>
    <row r="25" spans="1:7" ht="31.5" x14ac:dyDescent="0.25">
      <c r="A25" s="11" t="s">
        <v>54</v>
      </c>
      <c r="B25" s="26">
        <v>850</v>
      </c>
      <c r="C25" s="31" t="s">
        <v>128</v>
      </c>
      <c r="D25" s="31" t="s">
        <v>137</v>
      </c>
      <c r="E25" s="31" t="s">
        <v>151</v>
      </c>
      <c r="F25" s="26"/>
      <c r="G25" s="49">
        <f>G27+G29</f>
        <v>748725.44000000006</v>
      </c>
    </row>
    <row r="26" spans="1:7" ht="21" x14ac:dyDescent="0.25">
      <c r="A26" s="11" t="s">
        <v>55</v>
      </c>
      <c r="B26" s="26">
        <v>850</v>
      </c>
      <c r="C26" s="31" t="s">
        <v>128</v>
      </c>
      <c r="D26" s="31" t="s">
        <v>137</v>
      </c>
      <c r="E26" s="31" t="s">
        <v>152</v>
      </c>
      <c r="F26" s="26"/>
      <c r="G26" s="49">
        <f>G27</f>
        <v>69339.17</v>
      </c>
    </row>
    <row r="27" spans="1:7" ht="45" x14ac:dyDescent="0.25">
      <c r="A27" s="12" t="s">
        <v>56</v>
      </c>
      <c r="B27" s="27">
        <v>850</v>
      </c>
      <c r="C27" s="32" t="s">
        <v>128</v>
      </c>
      <c r="D27" s="32" t="s">
        <v>137</v>
      </c>
      <c r="E27" s="32" t="s">
        <v>153</v>
      </c>
      <c r="F27" s="27"/>
      <c r="G27" s="50">
        <f>G28</f>
        <v>69339.17</v>
      </c>
    </row>
    <row r="28" spans="1:7" x14ac:dyDescent="0.25">
      <c r="A28" s="13" t="s">
        <v>46</v>
      </c>
      <c r="B28" s="27">
        <v>850</v>
      </c>
      <c r="C28" s="32" t="s">
        <v>128</v>
      </c>
      <c r="D28" s="32" t="s">
        <v>137</v>
      </c>
      <c r="E28" s="29"/>
      <c r="F28" s="29">
        <v>500</v>
      </c>
      <c r="G28" s="51">
        <v>69339.17</v>
      </c>
    </row>
    <row r="29" spans="1:7" ht="31.5" x14ac:dyDescent="0.25">
      <c r="A29" s="16" t="s">
        <v>57</v>
      </c>
      <c r="B29" s="26">
        <v>850</v>
      </c>
      <c r="C29" s="31" t="s">
        <v>128</v>
      </c>
      <c r="D29" s="31" t="s">
        <v>137</v>
      </c>
      <c r="E29" s="26" t="s">
        <v>154</v>
      </c>
      <c r="F29" s="29"/>
      <c r="G29" s="49">
        <f>G30</f>
        <v>679386.27</v>
      </c>
    </row>
    <row r="30" spans="1:7" ht="33.75" x14ac:dyDescent="0.25">
      <c r="A30" s="17" t="s">
        <v>58</v>
      </c>
      <c r="B30" s="27">
        <v>850</v>
      </c>
      <c r="C30" s="32" t="s">
        <v>128</v>
      </c>
      <c r="D30" s="32" t="s">
        <v>137</v>
      </c>
      <c r="E30" s="27" t="s">
        <v>155</v>
      </c>
      <c r="F30" s="29"/>
      <c r="G30" s="50">
        <f>G31</f>
        <v>679386.27</v>
      </c>
    </row>
    <row r="31" spans="1:7" x14ac:dyDescent="0.25">
      <c r="A31" s="13" t="s">
        <v>46</v>
      </c>
      <c r="B31" s="27">
        <v>850</v>
      </c>
      <c r="C31" s="32" t="s">
        <v>128</v>
      </c>
      <c r="D31" s="32" t="s">
        <v>137</v>
      </c>
      <c r="E31" s="29"/>
      <c r="F31" s="29">
        <v>500</v>
      </c>
      <c r="G31" s="51">
        <v>679386.27</v>
      </c>
    </row>
    <row r="32" spans="1:7" ht="31.5" x14ac:dyDescent="0.25">
      <c r="A32" s="10" t="s">
        <v>59</v>
      </c>
      <c r="B32" s="25">
        <v>850</v>
      </c>
      <c r="C32" s="30" t="s">
        <v>129</v>
      </c>
      <c r="D32" s="30" t="s">
        <v>130</v>
      </c>
      <c r="E32" s="30" t="s">
        <v>156</v>
      </c>
      <c r="F32" s="25"/>
      <c r="G32" s="48">
        <f>G33</f>
        <v>368718.8</v>
      </c>
    </row>
    <row r="33" spans="1:7" ht="42" x14ac:dyDescent="0.25">
      <c r="A33" s="18" t="s">
        <v>60</v>
      </c>
      <c r="B33" s="26">
        <v>850</v>
      </c>
      <c r="C33" s="33" t="s">
        <v>129</v>
      </c>
      <c r="D33" s="33" t="s">
        <v>130</v>
      </c>
      <c r="E33" s="33" t="s">
        <v>157</v>
      </c>
      <c r="F33" s="26" t="s">
        <v>13</v>
      </c>
      <c r="G33" s="49">
        <f>G35+G37</f>
        <v>368718.8</v>
      </c>
    </row>
    <row r="34" spans="1:7" ht="31.5" x14ac:dyDescent="0.25">
      <c r="A34" s="18" t="s">
        <v>61</v>
      </c>
      <c r="B34" s="26">
        <v>850</v>
      </c>
      <c r="C34" s="33" t="s">
        <v>129</v>
      </c>
      <c r="D34" s="33" t="s">
        <v>130</v>
      </c>
      <c r="E34" s="33" t="s">
        <v>158</v>
      </c>
      <c r="F34" s="26"/>
      <c r="G34" s="49">
        <f>G35+G37</f>
        <v>368718.8</v>
      </c>
    </row>
    <row r="35" spans="1:7" ht="45" x14ac:dyDescent="0.25">
      <c r="A35" s="19" t="s">
        <v>62</v>
      </c>
      <c r="B35" s="27">
        <v>850</v>
      </c>
      <c r="C35" s="34" t="s">
        <v>129</v>
      </c>
      <c r="D35" s="34" t="s">
        <v>130</v>
      </c>
      <c r="E35" s="34" t="s">
        <v>159</v>
      </c>
      <c r="F35" s="27"/>
      <c r="G35" s="50">
        <f>G36</f>
        <v>338718.8</v>
      </c>
    </row>
    <row r="36" spans="1:7" ht="22.5" x14ac:dyDescent="0.25">
      <c r="A36" s="20" t="s">
        <v>63</v>
      </c>
      <c r="B36" s="27">
        <v>850</v>
      </c>
      <c r="C36" s="35" t="s">
        <v>129</v>
      </c>
      <c r="D36" s="35" t="s">
        <v>130</v>
      </c>
      <c r="F36" s="29">
        <v>200</v>
      </c>
      <c r="G36" s="51">
        <v>338718.8</v>
      </c>
    </row>
    <row r="37" spans="1:7" x14ac:dyDescent="0.25">
      <c r="A37" s="19" t="s">
        <v>374</v>
      </c>
      <c r="B37" s="27">
        <v>850</v>
      </c>
      <c r="C37" s="34" t="s">
        <v>129</v>
      </c>
      <c r="D37" s="34" t="s">
        <v>130</v>
      </c>
      <c r="E37" s="34" t="s">
        <v>299</v>
      </c>
      <c r="F37" s="27"/>
      <c r="G37" s="50">
        <f>G38</f>
        <v>30000</v>
      </c>
    </row>
    <row r="38" spans="1:7" ht="22.5" x14ac:dyDescent="0.25">
      <c r="A38" s="20" t="s">
        <v>63</v>
      </c>
      <c r="B38" s="27">
        <v>850</v>
      </c>
      <c r="C38" s="35" t="s">
        <v>129</v>
      </c>
      <c r="D38" s="35" t="s">
        <v>130</v>
      </c>
      <c r="E38" s="35"/>
      <c r="F38" s="29">
        <v>200</v>
      </c>
      <c r="G38" s="51">
        <v>30000</v>
      </c>
    </row>
    <row r="39" spans="1:7" ht="21" x14ac:dyDescent="0.25">
      <c r="A39" s="10" t="s">
        <v>64</v>
      </c>
      <c r="B39" s="25">
        <v>850</v>
      </c>
      <c r="C39" s="30" t="s">
        <v>130</v>
      </c>
      <c r="D39" s="30" t="s">
        <v>134</v>
      </c>
      <c r="E39" s="30" t="s">
        <v>160</v>
      </c>
      <c r="F39" s="25"/>
      <c r="G39" s="48">
        <f>G40</f>
        <v>288867.20000000001</v>
      </c>
    </row>
    <row r="40" spans="1:7" ht="31.5" x14ac:dyDescent="0.25">
      <c r="A40" s="11" t="s">
        <v>65</v>
      </c>
      <c r="B40" s="26">
        <v>850</v>
      </c>
      <c r="C40" s="31" t="s">
        <v>130</v>
      </c>
      <c r="D40" s="31" t="s">
        <v>134</v>
      </c>
      <c r="E40" s="31" t="s">
        <v>161</v>
      </c>
      <c r="F40" s="26"/>
      <c r="G40" s="49">
        <f>G42+G44</f>
        <v>288867.20000000001</v>
      </c>
    </row>
    <row r="41" spans="1:7" ht="61.5" customHeight="1" x14ac:dyDescent="0.25">
      <c r="A41" s="11" t="s">
        <v>376</v>
      </c>
      <c r="B41" s="26">
        <v>850</v>
      </c>
      <c r="C41" s="31" t="s">
        <v>130</v>
      </c>
      <c r="D41" s="31" t="s">
        <v>134</v>
      </c>
      <c r="E41" s="31" t="s">
        <v>377</v>
      </c>
      <c r="F41" s="26"/>
      <c r="G41" s="49">
        <f>G42</f>
        <v>5900</v>
      </c>
    </row>
    <row r="42" spans="1:7" ht="22.5" x14ac:dyDescent="0.25">
      <c r="A42" s="12" t="s">
        <v>66</v>
      </c>
      <c r="B42" s="27">
        <v>850</v>
      </c>
      <c r="C42" s="32" t="s">
        <v>130</v>
      </c>
      <c r="D42" s="32" t="s">
        <v>134</v>
      </c>
      <c r="E42" s="32" t="s">
        <v>228</v>
      </c>
      <c r="F42" s="26"/>
      <c r="G42" s="50">
        <f>G43</f>
        <v>5900</v>
      </c>
    </row>
    <row r="43" spans="1:7" ht="22.5" x14ac:dyDescent="0.25">
      <c r="A43" s="14" t="s">
        <v>63</v>
      </c>
      <c r="B43" s="27">
        <v>850</v>
      </c>
      <c r="C43" s="32" t="s">
        <v>130</v>
      </c>
      <c r="D43" s="32" t="s">
        <v>134</v>
      </c>
      <c r="E43" s="32"/>
      <c r="F43" s="29">
        <v>200</v>
      </c>
      <c r="G43" s="51">
        <v>5900</v>
      </c>
    </row>
    <row r="44" spans="1:7" ht="45.75" customHeight="1" x14ac:dyDescent="0.25">
      <c r="A44" s="11" t="s">
        <v>379</v>
      </c>
      <c r="B44" s="26">
        <v>850</v>
      </c>
      <c r="C44" s="31" t="s">
        <v>130</v>
      </c>
      <c r="D44" s="31" t="s">
        <v>134</v>
      </c>
      <c r="E44" s="31" t="s">
        <v>378</v>
      </c>
      <c r="F44" s="26"/>
      <c r="G44" s="49">
        <f>G45</f>
        <v>282967.2</v>
      </c>
    </row>
    <row r="45" spans="1:7" ht="30.75" customHeight="1" x14ac:dyDescent="0.25">
      <c r="A45" s="14" t="s">
        <v>66</v>
      </c>
      <c r="B45" s="27">
        <v>850</v>
      </c>
      <c r="C45" s="32" t="s">
        <v>130</v>
      </c>
      <c r="D45" s="32" t="s">
        <v>134</v>
      </c>
      <c r="E45" s="32" t="s">
        <v>375</v>
      </c>
      <c r="F45" s="29"/>
      <c r="G45" s="51">
        <f>G46</f>
        <v>282967.2</v>
      </c>
    </row>
    <row r="46" spans="1:7" ht="22.5" x14ac:dyDescent="0.25">
      <c r="A46" s="14" t="s">
        <v>63</v>
      </c>
      <c r="B46" s="27">
        <v>850</v>
      </c>
      <c r="C46" s="32" t="s">
        <v>130</v>
      </c>
      <c r="D46" s="32" t="s">
        <v>134</v>
      </c>
      <c r="E46" s="32"/>
      <c r="F46" s="29">
        <v>200</v>
      </c>
      <c r="G46" s="51">
        <v>282967.2</v>
      </c>
    </row>
    <row r="47" spans="1:7" ht="31.5" x14ac:dyDescent="0.25">
      <c r="A47" s="10" t="s">
        <v>67</v>
      </c>
      <c r="B47" s="25">
        <v>850</v>
      </c>
      <c r="C47" s="30" t="s">
        <v>129</v>
      </c>
      <c r="D47" s="30" t="s">
        <v>130</v>
      </c>
      <c r="E47" s="30" t="s">
        <v>162</v>
      </c>
      <c r="F47" s="25"/>
      <c r="G47" s="48">
        <f>G48+G56</f>
        <v>1316152.3</v>
      </c>
    </row>
    <row r="48" spans="1:7" ht="42" x14ac:dyDescent="0.25">
      <c r="A48" s="16" t="s">
        <v>68</v>
      </c>
      <c r="B48" s="26">
        <v>850</v>
      </c>
      <c r="C48" s="31" t="s">
        <v>129</v>
      </c>
      <c r="D48" s="31" t="s">
        <v>130</v>
      </c>
      <c r="E48" s="26" t="s">
        <v>163</v>
      </c>
      <c r="F48" s="29" t="s">
        <v>13</v>
      </c>
      <c r="G48" s="50">
        <f>G50+G52+G54</f>
        <v>403407.42000000004</v>
      </c>
    </row>
    <row r="49" spans="1:7" ht="31.5" x14ac:dyDescent="0.25">
      <c r="A49" s="16" t="s">
        <v>69</v>
      </c>
      <c r="B49" s="26">
        <v>850</v>
      </c>
      <c r="C49" s="31" t="s">
        <v>129</v>
      </c>
      <c r="D49" s="31" t="s">
        <v>130</v>
      </c>
      <c r="E49" s="26" t="s">
        <v>164</v>
      </c>
      <c r="F49" s="29"/>
      <c r="G49" s="50">
        <f>G50+G52+G54</f>
        <v>403407.42000000004</v>
      </c>
    </row>
    <row r="50" spans="1:7" ht="78.75" x14ac:dyDescent="0.25">
      <c r="A50" s="12" t="s">
        <v>70</v>
      </c>
      <c r="B50" s="27">
        <v>850</v>
      </c>
      <c r="C50" s="32" t="s">
        <v>129</v>
      </c>
      <c r="D50" s="32" t="s">
        <v>130</v>
      </c>
      <c r="E50" s="32" t="s">
        <v>165</v>
      </c>
      <c r="F50" s="27"/>
      <c r="G50" s="50">
        <f>G51</f>
        <v>94936.25</v>
      </c>
    </row>
    <row r="51" spans="1:7" ht="22.5" x14ac:dyDescent="0.25">
      <c r="A51" s="13" t="s">
        <v>71</v>
      </c>
      <c r="B51" s="27">
        <v>850</v>
      </c>
      <c r="C51" s="32" t="s">
        <v>129</v>
      </c>
      <c r="D51" s="32" t="s">
        <v>130</v>
      </c>
      <c r="E51" s="29"/>
      <c r="F51" s="29">
        <v>400</v>
      </c>
      <c r="G51" s="51">
        <v>94936.25</v>
      </c>
    </row>
    <row r="52" spans="1:7" ht="67.5" x14ac:dyDescent="0.25">
      <c r="A52" s="21" t="s">
        <v>72</v>
      </c>
      <c r="B52" s="27">
        <v>850</v>
      </c>
      <c r="C52" s="32" t="s">
        <v>129</v>
      </c>
      <c r="D52" s="32" t="s">
        <v>130</v>
      </c>
      <c r="E52" s="32" t="s">
        <v>166</v>
      </c>
      <c r="F52" s="29"/>
      <c r="G52" s="50">
        <f>G53</f>
        <v>207265.54</v>
      </c>
    </row>
    <row r="53" spans="1:7" ht="22.5" x14ac:dyDescent="0.25">
      <c r="A53" s="22" t="s">
        <v>71</v>
      </c>
      <c r="B53" s="27">
        <v>850</v>
      </c>
      <c r="C53" s="32" t="s">
        <v>129</v>
      </c>
      <c r="D53" s="32" t="s">
        <v>130</v>
      </c>
      <c r="E53" s="29"/>
      <c r="F53" s="29">
        <v>400</v>
      </c>
      <c r="G53" s="51">
        <v>207265.54</v>
      </c>
    </row>
    <row r="54" spans="1:7" ht="33.75" x14ac:dyDescent="0.25">
      <c r="A54" s="21" t="s">
        <v>73</v>
      </c>
      <c r="B54" s="27">
        <v>850</v>
      </c>
      <c r="C54" s="32" t="s">
        <v>129</v>
      </c>
      <c r="D54" s="32" t="s">
        <v>130</v>
      </c>
      <c r="E54" s="27" t="s">
        <v>167</v>
      </c>
      <c r="F54" s="29"/>
      <c r="G54" s="50">
        <f>G55</f>
        <v>101205.63</v>
      </c>
    </row>
    <row r="55" spans="1:7" ht="22.5" x14ac:dyDescent="0.25">
      <c r="A55" s="22" t="s">
        <v>71</v>
      </c>
      <c r="B55" s="27">
        <v>850</v>
      </c>
      <c r="C55" s="32" t="s">
        <v>129</v>
      </c>
      <c r="D55" s="32" t="s">
        <v>130</v>
      </c>
      <c r="E55" s="29"/>
      <c r="F55" s="29">
        <v>400</v>
      </c>
      <c r="G55" s="51">
        <v>101205.63</v>
      </c>
    </row>
    <row r="56" spans="1:7" ht="33.75" x14ac:dyDescent="0.25">
      <c r="A56" s="21" t="s">
        <v>75</v>
      </c>
      <c r="B56" s="27">
        <v>850</v>
      </c>
      <c r="C56" s="32" t="s">
        <v>131</v>
      </c>
      <c r="D56" s="32" t="s">
        <v>133</v>
      </c>
      <c r="E56" s="26" t="s">
        <v>168</v>
      </c>
      <c r="F56" s="29"/>
      <c r="G56" s="51">
        <f>G57</f>
        <v>912744.88</v>
      </c>
    </row>
    <row r="57" spans="1:7" ht="45" x14ac:dyDescent="0.25">
      <c r="A57" s="21" t="s">
        <v>76</v>
      </c>
      <c r="B57" s="27">
        <v>850</v>
      </c>
      <c r="C57" s="32" t="s">
        <v>131</v>
      </c>
      <c r="D57" s="32" t="s">
        <v>133</v>
      </c>
      <c r="E57" s="27" t="s">
        <v>169</v>
      </c>
      <c r="F57" s="29"/>
      <c r="G57" s="51">
        <f>G60+G62+G58</f>
        <v>912744.88</v>
      </c>
    </row>
    <row r="58" spans="1:7" ht="40.5" customHeight="1" x14ac:dyDescent="0.25">
      <c r="A58" s="21" t="s">
        <v>381</v>
      </c>
      <c r="B58" s="27">
        <v>850</v>
      </c>
      <c r="C58" s="32" t="s">
        <v>131</v>
      </c>
      <c r="D58" s="32" t="s">
        <v>133</v>
      </c>
      <c r="E58" s="27" t="s">
        <v>301</v>
      </c>
      <c r="F58" s="29"/>
      <c r="G58" s="51">
        <f>G59</f>
        <v>339019.52000000002</v>
      </c>
    </row>
    <row r="59" spans="1:7" x14ac:dyDescent="0.25">
      <c r="A59" s="22" t="s">
        <v>74</v>
      </c>
      <c r="B59" s="27">
        <v>850</v>
      </c>
      <c r="C59" s="32" t="s">
        <v>131</v>
      </c>
      <c r="D59" s="32" t="s">
        <v>133</v>
      </c>
      <c r="E59" s="26"/>
      <c r="F59" s="29">
        <v>300</v>
      </c>
      <c r="G59" s="51">
        <v>339019.52000000002</v>
      </c>
    </row>
    <row r="60" spans="1:7" ht="33.75" x14ac:dyDescent="0.25">
      <c r="A60" s="21" t="s">
        <v>77</v>
      </c>
      <c r="B60" s="27">
        <v>850</v>
      </c>
      <c r="C60" s="32" t="s">
        <v>131</v>
      </c>
      <c r="D60" s="32" t="s">
        <v>133</v>
      </c>
      <c r="E60" s="27" t="s">
        <v>170</v>
      </c>
      <c r="F60" s="29"/>
      <c r="G60" s="51">
        <f>G61</f>
        <v>286862.68</v>
      </c>
    </row>
    <row r="61" spans="1:7" x14ac:dyDescent="0.25">
      <c r="A61" s="22" t="s">
        <v>74</v>
      </c>
      <c r="B61" s="27">
        <v>850</v>
      </c>
      <c r="C61" s="32" t="s">
        <v>131</v>
      </c>
      <c r="D61" s="32" t="s">
        <v>133</v>
      </c>
      <c r="E61" s="26"/>
      <c r="F61" s="29">
        <v>300</v>
      </c>
      <c r="G61" s="51">
        <v>286862.68</v>
      </c>
    </row>
    <row r="62" spans="1:7" ht="33.75" x14ac:dyDescent="0.25">
      <c r="A62" s="21" t="s">
        <v>78</v>
      </c>
      <c r="B62" s="27">
        <v>850</v>
      </c>
      <c r="C62" s="32" t="s">
        <v>131</v>
      </c>
      <c r="D62" s="32" t="s">
        <v>133</v>
      </c>
      <c r="E62" s="27" t="s">
        <v>380</v>
      </c>
      <c r="F62" s="29"/>
      <c r="G62" s="51">
        <f>G63</f>
        <v>286862.68</v>
      </c>
    </row>
    <row r="63" spans="1:7" x14ac:dyDescent="0.25">
      <c r="A63" s="22" t="s">
        <v>74</v>
      </c>
      <c r="B63" s="27">
        <v>850</v>
      </c>
      <c r="C63" s="32" t="s">
        <v>131</v>
      </c>
      <c r="D63" s="32" t="s">
        <v>133</v>
      </c>
      <c r="E63" s="26"/>
      <c r="F63" s="29">
        <v>300</v>
      </c>
      <c r="G63" s="51">
        <v>286862.68</v>
      </c>
    </row>
    <row r="64" spans="1:7" ht="21" x14ac:dyDescent="0.25">
      <c r="A64" s="10" t="s">
        <v>79</v>
      </c>
      <c r="B64" s="28">
        <v>850</v>
      </c>
      <c r="C64" s="37" t="s">
        <v>132</v>
      </c>
      <c r="D64" s="37" t="s">
        <v>136</v>
      </c>
      <c r="E64" s="30" t="s">
        <v>172</v>
      </c>
      <c r="F64" s="46"/>
      <c r="G64" s="48">
        <f>G65</f>
        <v>31363163.73</v>
      </c>
    </row>
    <row r="65" spans="1:7" ht="31.5" x14ac:dyDescent="0.25">
      <c r="A65" s="11" t="s">
        <v>80</v>
      </c>
      <c r="B65" s="27">
        <v>850</v>
      </c>
      <c r="C65" s="32" t="s">
        <v>132</v>
      </c>
      <c r="D65" s="32" t="s">
        <v>138</v>
      </c>
      <c r="E65" s="31" t="s">
        <v>173</v>
      </c>
      <c r="F65" s="26"/>
      <c r="G65" s="49">
        <f>G66+G71+G76+G81</f>
        <v>31363163.73</v>
      </c>
    </row>
    <row r="66" spans="1:7" ht="31.5" x14ac:dyDescent="0.25">
      <c r="A66" s="11" t="s">
        <v>81</v>
      </c>
      <c r="B66" s="27">
        <v>850</v>
      </c>
      <c r="C66" s="32" t="s">
        <v>132</v>
      </c>
      <c r="D66" s="32" t="s">
        <v>138</v>
      </c>
      <c r="E66" s="31" t="s">
        <v>174</v>
      </c>
      <c r="F66" s="26"/>
      <c r="G66" s="49">
        <f>G67+G69</f>
        <v>4984264.5299999993</v>
      </c>
    </row>
    <row r="67" spans="1:7" ht="33.75" x14ac:dyDescent="0.25">
      <c r="A67" s="17" t="s">
        <v>82</v>
      </c>
      <c r="B67" s="27">
        <v>850</v>
      </c>
      <c r="C67" s="32" t="s">
        <v>132</v>
      </c>
      <c r="D67" s="32" t="s">
        <v>138</v>
      </c>
      <c r="E67" s="27" t="s">
        <v>175</v>
      </c>
      <c r="F67" s="27"/>
      <c r="G67" s="50">
        <f>G68</f>
        <v>2336728</v>
      </c>
    </row>
    <row r="68" spans="1:7" ht="22.5" x14ac:dyDescent="0.25">
      <c r="A68" s="14" t="s">
        <v>63</v>
      </c>
      <c r="B68" s="27">
        <v>850</v>
      </c>
      <c r="C68" s="32" t="s">
        <v>132</v>
      </c>
      <c r="D68" s="32" t="s">
        <v>138</v>
      </c>
      <c r="E68" s="32"/>
      <c r="F68" s="29">
        <v>200</v>
      </c>
      <c r="G68" s="51">
        <v>2336728</v>
      </c>
    </row>
    <row r="69" spans="1:7" ht="33.75" x14ac:dyDescent="0.25">
      <c r="A69" s="12" t="s">
        <v>83</v>
      </c>
      <c r="B69" s="27">
        <v>850</v>
      </c>
      <c r="C69" s="32" t="s">
        <v>132</v>
      </c>
      <c r="D69" s="32" t="s">
        <v>138</v>
      </c>
      <c r="E69" s="32" t="s">
        <v>176</v>
      </c>
      <c r="F69" s="27"/>
      <c r="G69" s="50">
        <f>G70</f>
        <v>2647536.5299999998</v>
      </c>
    </row>
    <row r="70" spans="1:7" ht="22.5" x14ac:dyDescent="0.25">
      <c r="A70" s="13" t="s">
        <v>63</v>
      </c>
      <c r="B70" s="27">
        <v>850</v>
      </c>
      <c r="C70" s="32" t="s">
        <v>132</v>
      </c>
      <c r="D70" s="32" t="s">
        <v>138</v>
      </c>
      <c r="E70" s="29"/>
      <c r="F70" s="29">
        <v>200</v>
      </c>
      <c r="G70" s="51">
        <v>2647536.5299999998</v>
      </c>
    </row>
    <row r="71" spans="1:7" ht="31.5" x14ac:dyDescent="0.25">
      <c r="A71" s="16" t="s">
        <v>84</v>
      </c>
      <c r="B71" s="27">
        <v>850</v>
      </c>
      <c r="C71" s="32" t="s">
        <v>132</v>
      </c>
      <c r="D71" s="32" t="s">
        <v>138</v>
      </c>
      <c r="E71" s="26" t="s">
        <v>177</v>
      </c>
      <c r="F71" s="29"/>
      <c r="G71" s="51">
        <f>G72+G74</f>
        <v>11973098.93</v>
      </c>
    </row>
    <row r="72" spans="1:7" ht="33.75" x14ac:dyDescent="0.25">
      <c r="A72" s="12" t="s">
        <v>85</v>
      </c>
      <c r="B72" s="27">
        <v>850</v>
      </c>
      <c r="C72" s="32" t="s">
        <v>132</v>
      </c>
      <c r="D72" s="32" t="s">
        <v>138</v>
      </c>
      <c r="E72" s="32" t="s">
        <v>178</v>
      </c>
      <c r="F72" s="29"/>
      <c r="G72" s="50">
        <f>G73</f>
        <v>11780328</v>
      </c>
    </row>
    <row r="73" spans="1:7" ht="22.5" x14ac:dyDescent="0.25">
      <c r="A73" s="14" t="s">
        <v>63</v>
      </c>
      <c r="B73" s="27">
        <v>850</v>
      </c>
      <c r="C73" s="32" t="s">
        <v>132</v>
      </c>
      <c r="D73" s="32" t="s">
        <v>138</v>
      </c>
      <c r="E73" s="32"/>
      <c r="F73" s="29">
        <v>200</v>
      </c>
      <c r="G73" s="51">
        <v>11780328</v>
      </c>
    </row>
    <row r="74" spans="1:7" ht="33.75" x14ac:dyDescent="0.25">
      <c r="A74" s="12" t="s">
        <v>86</v>
      </c>
      <c r="B74" s="27">
        <v>850</v>
      </c>
      <c r="C74" s="32" t="s">
        <v>132</v>
      </c>
      <c r="D74" s="32" t="s">
        <v>138</v>
      </c>
      <c r="E74" s="32" t="s">
        <v>179</v>
      </c>
      <c r="F74" s="29"/>
      <c r="G74" s="50">
        <f>G75</f>
        <v>192770.93</v>
      </c>
    </row>
    <row r="75" spans="1:7" ht="22.5" x14ac:dyDescent="0.25">
      <c r="A75" s="14" t="s">
        <v>63</v>
      </c>
      <c r="B75" s="27">
        <v>850</v>
      </c>
      <c r="C75" s="32" t="s">
        <v>132</v>
      </c>
      <c r="D75" s="32" t="s">
        <v>138</v>
      </c>
      <c r="E75" s="32"/>
      <c r="F75" s="29">
        <v>200</v>
      </c>
      <c r="G75" s="51">
        <v>192770.93</v>
      </c>
    </row>
    <row r="76" spans="1:7" ht="31.5" x14ac:dyDescent="0.25">
      <c r="A76" s="11" t="s">
        <v>87</v>
      </c>
      <c r="B76" s="27">
        <v>850</v>
      </c>
      <c r="C76" s="32" t="s">
        <v>132</v>
      </c>
      <c r="D76" s="32" t="s">
        <v>138</v>
      </c>
      <c r="E76" s="31" t="s">
        <v>180</v>
      </c>
      <c r="F76" s="29"/>
      <c r="G76" s="51">
        <f>G77+G79</f>
        <v>4449163</v>
      </c>
    </row>
    <row r="77" spans="1:7" ht="33.75" x14ac:dyDescent="0.25">
      <c r="A77" s="14" t="s">
        <v>88</v>
      </c>
      <c r="B77" s="27">
        <v>850</v>
      </c>
      <c r="C77" s="32" t="s">
        <v>132</v>
      </c>
      <c r="D77" s="32" t="s">
        <v>138</v>
      </c>
      <c r="E77" s="32" t="s">
        <v>181</v>
      </c>
      <c r="F77" s="29"/>
      <c r="G77" s="50">
        <v>4226025.55</v>
      </c>
    </row>
    <row r="78" spans="1:7" ht="22.5" x14ac:dyDescent="0.25">
      <c r="A78" s="14" t="s">
        <v>63</v>
      </c>
      <c r="B78" s="27">
        <v>850</v>
      </c>
      <c r="C78" s="32" t="s">
        <v>132</v>
      </c>
      <c r="D78" s="32" t="s">
        <v>138</v>
      </c>
      <c r="E78" s="32"/>
      <c r="F78" s="29">
        <v>200</v>
      </c>
      <c r="G78" s="51">
        <v>4226025.55</v>
      </c>
    </row>
    <row r="79" spans="1:7" ht="45" x14ac:dyDescent="0.25">
      <c r="A79" s="14" t="s">
        <v>89</v>
      </c>
      <c r="B79" s="27">
        <v>850</v>
      </c>
      <c r="C79" s="32" t="s">
        <v>132</v>
      </c>
      <c r="D79" s="32" t="s">
        <v>138</v>
      </c>
      <c r="E79" s="32" t="s">
        <v>182</v>
      </c>
      <c r="F79" s="29"/>
      <c r="G79" s="50">
        <f>G80</f>
        <v>223137.45</v>
      </c>
    </row>
    <row r="80" spans="1:7" ht="24" customHeight="1" x14ac:dyDescent="0.25">
      <c r="A80" s="14" t="s">
        <v>63</v>
      </c>
      <c r="B80" s="27">
        <v>850</v>
      </c>
      <c r="C80" s="32" t="s">
        <v>132</v>
      </c>
      <c r="D80" s="32" t="s">
        <v>138</v>
      </c>
      <c r="E80" s="32"/>
      <c r="F80" s="29">
        <v>200</v>
      </c>
      <c r="G80" s="51">
        <v>223137.45</v>
      </c>
    </row>
    <row r="81" spans="1:7" ht="34.5" customHeight="1" x14ac:dyDescent="0.25">
      <c r="A81" s="11" t="s">
        <v>384</v>
      </c>
      <c r="B81" s="26">
        <v>850</v>
      </c>
      <c r="C81" s="31" t="s">
        <v>132</v>
      </c>
      <c r="D81" s="31" t="s">
        <v>138</v>
      </c>
      <c r="E81" s="31" t="s">
        <v>383</v>
      </c>
      <c r="F81" s="26"/>
      <c r="G81" s="49">
        <f>G84+G82</f>
        <v>9956637.2699999996</v>
      </c>
    </row>
    <row r="82" spans="1:7" ht="34.5" customHeight="1" x14ac:dyDescent="0.25">
      <c r="A82" s="12" t="s">
        <v>384</v>
      </c>
      <c r="B82" s="27">
        <v>850</v>
      </c>
      <c r="C82" s="32" t="s">
        <v>132</v>
      </c>
      <c r="D82" s="32" t="s">
        <v>138</v>
      </c>
      <c r="E82" s="32" t="s">
        <v>368</v>
      </c>
      <c r="F82" s="26"/>
      <c r="G82" s="50">
        <f>G83</f>
        <v>528896.27</v>
      </c>
    </row>
    <row r="83" spans="1:7" ht="26.25" customHeight="1" x14ac:dyDescent="0.25">
      <c r="A83" s="12" t="s">
        <v>111</v>
      </c>
      <c r="B83" s="27">
        <v>850</v>
      </c>
      <c r="C83" s="32" t="s">
        <v>132</v>
      </c>
      <c r="D83" s="32" t="s">
        <v>138</v>
      </c>
      <c r="E83" s="32"/>
      <c r="F83" s="27">
        <v>800</v>
      </c>
      <c r="G83" s="50">
        <v>528896.27</v>
      </c>
    </row>
    <row r="84" spans="1:7" ht="47.25" customHeight="1" x14ac:dyDescent="0.25">
      <c r="A84" s="14" t="s">
        <v>382</v>
      </c>
      <c r="B84" s="27">
        <v>850</v>
      </c>
      <c r="C84" s="32" t="s">
        <v>132</v>
      </c>
      <c r="D84" s="32" t="s">
        <v>138</v>
      </c>
      <c r="E84" s="32" t="s">
        <v>234</v>
      </c>
      <c r="F84" s="29"/>
      <c r="G84" s="51">
        <f>G85</f>
        <v>9427741</v>
      </c>
    </row>
    <row r="85" spans="1:7" ht="22.5" customHeight="1" x14ac:dyDescent="0.25">
      <c r="A85" s="14" t="s">
        <v>71</v>
      </c>
      <c r="B85" s="27">
        <v>850</v>
      </c>
      <c r="C85" s="32" t="s">
        <v>132</v>
      </c>
      <c r="D85" s="32" t="s">
        <v>138</v>
      </c>
      <c r="E85" s="32"/>
      <c r="F85" s="29">
        <v>400</v>
      </c>
      <c r="G85" s="51">
        <v>9427741</v>
      </c>
    </row>
    <row r="86" spans="1:7" ht="42" x14ac:dyDescent="0.25">
      <c r="A86" s="10" t="s">
        <v>90</v>
      </c>
      <c r="B86" s="28">
        <v>850</v>
      </c>
      <c r="C86" s="37" t="s">
        <v>133</v>
      </c>
      <c r="D86" s="37" t="s">
        <v>136</v>
      </c>
      <c r="E86" s="30" t="s">
        <v>183</v>
      </c>
      <c r="F86" s="25"/>
      <c r="G86" s="48">
        <f>G87</f>
        <v>27610.83</v>
      </c>
    </row>
    <row r="87" spans="1:7" ht="42" x14ac:dyDescent="0.25">
      <c r="A87" s="11" t="s">
        <v>91</v>
      </c>
      <c r="B87" s="27">
        <v>850</v>
      </c>
      <c r="C87" s="32" t="s">
        <v>133</v>
      </c>
      <c r="D87" s="32" t="s">
        <v>131</v>
      </c>
      <c r="E87" s="31" t="s">
        <v>184</v>
      </c>
      <c r="F87" s="26"/>
      <c r="G87" s="49">
        <f>G89</f>
        <v>27610.83</v>
      </c>
    </row>
    <row r="88" spans="1:7" ht="21" x14ac:dyDescent="0.25">
      <c r="A88" s="11" t="s">
        <v>92</v>
      </c>
      <c r="B88" s="27">
        <v>850</v>
      </c>
      <c r="C88" s="32" t="s">
        <v>133</v>
      </c>
      <c r="D88" s="32" t="s">
        <v>131</v>
      </c>
      <c r="E88" s="31" t="s">
        <v>185</v>
      </c>
      <c r="F88" s="26"/>
      <c r="G88" s="49">
        <f>G89</f>
        <v>27610.83</v>
      </c>
    </row>
    <row r="89" spans="1:7" ht="22.5" x14ac:dyDescent="0.25">
      <c r="A89" s="23" t="s">
        <v>93</v>
      </c>
      <c r="B89" s="27">
        <v>850</v>
      </c>
      <c r="C89" s="32" t="s">
        <v>133</v>
      </c>
      <c r="D89" s="32" t="s">
        <v>131</v>
      </c>
      <c r="E89" s="27" t="s">
        <v>186</v>
      </c>
      <c r="F89" s="27"/>
      <c r="G89" s="50">
        <f>G90</f>
        <v>27610.83</v>
      </c>
    </row>
    <row r="90" spans="1:7" ht="22.5" x14ac:dyDescent="0.25">
      <c r="A90" s="14" t="s">
        <v>63</v>
      </c>
      <c r="B90" s="29">
        <v>850</v>
      </c>
      <c r="C90" s="38" t="s">
        <v>133</v>
      </c>
      <c r="D90" s="38" t="s">
        <v>131</v>
      </c>
      <c r="E90" s="32"/>
      <c r="F90" s="29">
        <v>200</v>
      </c>
      <c r="G90" s="51">
        <v>27610.83</v>
      </c>
    </row>
    <row r="91" spans="1:7" ht="21" x14ac:dyDescent="0.25">
      <c r="A91" s="15" t="s">
        <v>94</v>
      </c>
      <c r="B91" s="28">
        <v>850</v>
      </c>
      <c r="C91" s="37" t="s">
        <v>129</v>
      </c>
      <c r="D91" s="37" t="s">
        <v>136</v>
      </c>
      <c r="E91" s="25" t="s">
        <v>187</v>
      </c>
      <c r="F91" s="25"/>
      <c r="G91" s="48">
        <f>G92</f>
        <v>5048100.0199999996</v>
      </c>
    </row>
    <row r="92" spans="1:7" ht="31.5" x14ac:dyDescent="0.25">
      <c r="A92" s="16" t="s">
        <v>95</v>
      </c>
      <c r="B92" s="26">
        <v>850</v>
      </c>
      <c r="C92" s="31" t="s">
        <v>129</v>
      </c>
      <c r="D92" s="31" t="s">
        <v>133</v>
      </c>
      <c r="E92" s="31" t="s">
        <v>188</v>
      </c>
      <c r="F92" s="26"/>
      <c r="G92" s="49">
        <f>G93+G96+G99+G102+G105</f>
        <v>5048100.0199999996</v>
      </c>
    </row>
    <row r="93" spans="1:7" ht="31.5" x14ac:dyDescent="0.25">
      <c r="A93" s="16" t="s">
        <v>96</v>
      </c>
      <c r="B93" s="26">
        <v>850</v>
      </c>
      <c r="C93" s="31" t="s">
        <v>129</v>
      </c>
      <c r="D93" s="31" t="s">
        <v>133</v>
      </c>
      <c r="E93" s="31" t="s">
        <v>189</v>
      </c>
      <c r="F93" s="26"/>
      <c r="G93" s="49">
        <f>G94</f>
        <v>149228.41</v>
      </c>
    </row>
    <row r="94" spans="1:7" ht="22.5" x14ac:dyDescent="0.25">
      <c r="A94" s="17" t="s">
        <v>97</v>
      </c>
      <c r="B94" s="27">
        <v>850</v>
      </c>
      <c r="C94" s="32" t="s">
        <v>129</v>
      </c>
      <c r="D94" s="32" t="s">
        <v>133</v>
      </c>
      <c r="E94" s="27" t="s">
        <v>190</v>
      </c>
      <c r="F94" s="29"/>
      <c r="G94" s="50">
        <f>G95</f>
        <v>149228.41</v>
      </c>
    </row>
    <row r="95" spans="1:7" ht="22.5" x14ac:dyDescent="0.25">
      <c r="A95" s="14" t="s">
        <v>63</v>
      </c>
      <c r="B95" s="29">
        <v>850</v>
      </c>
      <c r="C95" s="38" t="s">
        <v>129</v>
      </c>
      <c r="D95" s="38" t="s">
        <v>133</v>
      </c>
      <c r="E95" s="38"/>
      <c r="F95" s="29">
        <v>200</v>
      </c>
      <c r="G95" s="51">
        <v>149228.41</v>
      </c>
    </row>
    <row r="96" spans="1:7" ht="21" x14ac:dyDescent="0.25">
      <c r="A96" s="11" t="s">
        <v>98</v>
      </c>
      <c r="B96" s="26">
        <v>850</v>
      </c>
      <c r="C96" s="31" t="s">
        <v>129</v>
      </c>
      <c r="D96" s="31" t="s">
        <v>133</v>
      </c>
      <c r="E96" s="31" t="s">
        <v>191</v>
      </c>
      <c r="F96" s="29"/>
      <c r="G96" s="49">
        <f>G97</f>
        <v>538911.63</v>
      </c>
    </row>
    <row r="97" spans="1:7" x14ac:dyDescent="0.25">
      <c r="A97" s="23" t="s">
        <v>99</v>
      </c>
      <c r="B97" s="27">
        <v>850</v>
      </c>
      <c r="C97" s="32" t="s">
        <v>129</v>
      </c>
      <c r="D97" s="32" t="s">
        <v>133</v>
      </c>
      <c r="E97" s="27" t="s">
        <v>300</v>
      </c>
      <c r="F97" s="27"/>
      <c r="G97" s="50">
        <f>G98</f>
        <v>538911.63</v>
      </c>
    </row>
    <row r="98" spans="1:7" ht="22.5" x14ac:dyDescent="0.25">
      <c r="A98" s="14" t="s">
        <v>63</v>
      </c>
      <c r="B98" s="29">
        <v>850</v>
      </c>
      <c r="C98" s="38" t="s">
        <v>129</v>
      </c>
      <c r="D98" s="38" t="s">
        <v>133</v>
      </c>
      <c r="E98" s="32"/>
      <c r="F98" s="29">
        <v>200</v>
      </c>
      <c r="G98" s="51">
        <v>538911.63</v>
      </c>
    </row>
    <row r="99" spans="1:7" x14ac:dyDescent="0.25">
      <c r="A99" s="11" t="s">
        <v>100</v>
      </c>
      <c r="B99" s="26">
        <v>850</v>
      </c>
      <c r="C99" s="31" t="s">
        <v>129</v>
      </c>
      <c r="D99" s="31" t="s">
        <v>133</v>
      </c>
      <c r="E99" s="31" t="s">
        <v>386</v>
      </c>
      <c r="F99" s="29"/>
      <c r="G99" s="49">
        <f>G100</f>
        <v>364350</v>
      </c>
    </row>
    <row r="100" spans="1:7" ht="22.5" x14ac:dyDescent="0.25">
      <c r="A100" s="19" t="s">
        <v>101</v>
      </c>
      <c r="B100" s="27">
        <v>850</v>
      </c>
      <c r="C100" s="32" t="s">
        <v>129</v>
      </c>
      <c r="D100" s="32" t="s">
        <v>133</v>
      </c>
      <c r="E100" s="34" t="s">
        <v>192</v>
      </c>
      <c r="F100" s="27"/>
      <c r="G100" s="50">
        <f>G101</f>
        <v>364350</v>
      </c>
    </row>
    <row r="101" spans="1:7" ht="22.5" x14ac:dyDescent="0.25">
      <c r="A101" s="24" t="s">
        <v>63</v>
      </c>
      <c r="B101" s="29">
        <v>850</v>
      </c>
      <c r="C101" s="38" t="s">
        <v>129</v>
      </c>
      <c r="D101" s="38" t="s">
        <v>133</v>
      </c>
      <c r="E101" s="35"/>
      <c r="F101" s="29">
        <v>200</v>
      </c>
      <c r="G101" s="51">
        <v>364350</v>
      </c>
    </row>
    <row r="102" spans="1:7" ht="31.5" x14ac:dyDescent="0.25">
      <c r="A102" s="11" t="s">
        <v>103</v>
      </c>
      <c r="B102" s="26">
        <v>850</v>
      </c>
      <c r="C102" s="31" t="s">
        <v>129</v>
      </c>
      <c r="D102" s="31" t="s">
        <v>133</v>
      </c>
      <c r="E102" s="31" t="s">
        <v>193</v>
      </c>
      <c r="F102" s="29"/>
      <c r="G102" s="49">
        <f>G103</f>
        <v>551579.62</v>
      </c>
    </row>
    <row r="103" spans="1:7" ht="22.5" x14ac:dyDescent="0.25">
      <c r="A103" s="12" t="s">
        <v>102</v>
      </c>
      <c r="B103" s="27">
        <v>850</v>
      </c>
      <c r="C103" s="32" t="s">
        <v>129</v>
      </c>
      <c r="D103" s="32" t="s">
        <v>133</v>
      </c>
      <c r="E103" s="32" t="s">
        <v>194</v>
      </c>
      <c r="F103" s="29"/>
      <c r="G103" s="51">
        <f>G104</f>
        <v>551579.62</v>
      </c>
    </row>
    <row r="104" spans="1:7" ht="22.5" x14ac:dyDescent="0.25">
      <c r="A104" s="14" t="s">
        <v>63</v>
      </c>
      <c r="B104" s="29">
        <v>850</v>
      </c>
      <c r="C104" s="38" t="s">
        <v>129</v>
      </c>
      <c r="D104" s="38" t="s">
        <v>133</v>
      </c>
      <c r="E104" s="38"/>
      <c r="F104" s="29">
        <v>200</v>
      </c>
      <c r="G104" s="51">
        <v>551579.62</v>
      </c>
    </row>
    <row r="105" spans="1:7" x14ac:dyDescent="0.25">
      <c r="A105" s="11" t="s">
        <v>104</v>
      </c>
      <c r="B105" s="26">
        <v>850</v>
      </c>
      <c r="C105" s="31" t="s">
        <v>129</v>
      </c>
      <c r="D105" s="31" t="s">
        <v>133</v>
      </c>
      <c r="E105" s="31" t="s">
        <v>195</v>
      </c>
      <c r="F105" s="29"/>
      <c r="G105" s="49">
        <f>G106</f>
        <v>3444030.36</v>
      </c>
    </row>
    <row r="106" spans="1:7" ht="22.5" x14ac:dyDescent="0.25">
      <c r="A106" s="12" t="s">
        <v>105</v>
      </c>
      <c r="B106" s="27">
        <v>850</v>
      </c>
      <c r="C106" s="32" t="s">
        <v>129</v>
      </c>
      <c r="D106" s="32" t="s">
        <v>133</v>
      </c>
      <c r="E106" s="32" t="s">
        <v>196</v>
      </c>
      <c r="F106" s="29"/>
      <c r="G106" s="51">
        <f>G107</f>
        <v>3444030.36</v>
      </c>
    </row>
    <row r="107" spans="1:7" ht="22.5" x14ac:dyDescent="0.25">
      <c r="A107" s="14" t="s">
        <v>63</v>
      </c>
      <c r="B107" s="29">
        <v>850</v>
      </c>
      <c r="C107" s="38" t="s">
        <v>129</v>
      </c>
      <c r="D107" s="38" t="s">
        <v>133</v>
      </c>
      <c r="E107" s="38"/>
      <c r="F107" s="29">
        <v>200</v>
      </c>
      <c r="G107" s="51">
        <v>3444030.36</v>
      </c>
    </row>
    <row r="108" spans="1:7" x14ac:dyDescent="0.25">
      <c r="A108" s="15" t="s">
        <v>106</v>
      </c>
      <c r="B108" s="28">
        <v>850</v>
      </c>
      <c r="C108" s="37" t="s">
        <v>130</v>
      </c>
      <c r="D108" s="37" t="s">
        <v>136</v>
      </c>
      <c r="E108" s="25" t="s">
        <v>385</v>
      </c>
      <c r="F108" s="25"/>
      <c r="G108" s="48">
        <f>G112+G114+G118+G120+G122+G124+G126+G128+G109+G130+G132+G134</f>
        <v>6178821.2200000007</v>
      </c>
    </row>
    <row r="109" spans="1:7" ht="45" x14ac:dyDescent="0.25">
      <c r="A109" s="17" t="s">
        <v>107</v>
      </c>
      <c r="B109" s="27">
        <v>850</v>
      </c>
      <c r="C109" s="32" t="s">
        <v>130</v>
      </c>
      <c r="D109" s="32" t="s">
        <v>132</v>
      </c>
      <c r="E109" s="27" t="s">
        <v>197</v>
      </c>
      <c r="F109" s="27"/>
      <c r="G109" s="50">
        <f>G110+G111</f>
        <v>52456.72</v>
      </c>
    </row>
    <row r="110" spans="1:7" ht="45" x14ac:dyDescent="0.25">
      <c r="A110" s="13" t="s">
        <v>108</v>
      </c>
      <c r="B110" s="27">
        <v>850</v>
      </c>
      <c r="C110" s="32" t="s">
        <v>130</v>
      </c>
      <c r="D110" s="32" t="s">
        <v>132</v>
      </c>
      <c r="E110" s="27"/>
      <c r="F110" s="29">
        <v>100</v>
      </c>
      <c r="G110" s="51">
        <v>40351.32</v>
      </c>
    </row>
    <row r="111" spans="1:7" ht="22.5" x14ac:dyDescent="0.25">
      <c r="A111" s="13" t="s">
        <v>63</v>
      </c>
      <c r="B111" s="27">
        <v>850</v>
      </c>
      <c r="C111" s="32" t="s">
        <v>130</v>
      </c>
      <c r="D111" s="32" t="s">
        <v>132</v>
      </c>
      <c r="E111" s="27"/>
      <c r="F111" s="29">
        <v>200</v>
      </c>
      <c r="G111" s="51">
        <v>12105.4</v>
      </c>
    </row>
    <row r="112" spans="1:7" x14ac:dyDescent="0.25">
      <c r="A112" s="12" t="s">
        <v>109</v>
      </c>
      <c r="B112" s="27">
        <v>850</v>
      </c>
      <c r="C112" s="32" t="s">
        <v>130</v>
      </c>
      <c r="D112" s="32" t="s">
        <v>137</v>
      </c>
      <c r="E112" s="32" t="s">
        <v>198</v>
      </c>
      <c r="F112" s="27"/>
      <c r="G112" s="50">
        <f>G113</f>
        <v>869524.61</v>
      </c>
    </row>
    <row r="113" spans="1:7" ht="45" x14ac:dyDescent="0.25">
      <c r="A113" s="14" t="s">
        <v>108</v>
      </c>
      <c r="B113" s="27">
        <v>850</v>
      </c>
      <c r="C113" s="38" t="s">
        <v>130</v>
      </c>
      <c r="D113" s="38" t="s">
        <v>137</v>
      </c>
      <c r="E113" s="38"/>
      <c r="F113" s="29">
        <v>100</v>
      </c>
      <c r="G113" s="51">
        <v>869524.61</v>
      </c>
    </row>
    <row r="114" spans="1:7" x14ac:dyDescent="0.25">
      <c r="A114" s="12" t="s">
        <v>110</v>
      </c>
      <c r="B114" s="27">
        <v>850</v>
      </c>
      <c r="C114" s="32" t="s">
        <v>130</v>
      </c>
      <c r="D114" s="32" t="s">
        <v>132</v>
      </c>
      <c r="E114" s="43" t="s">
        <v>199</v>
      </c>
      <c r="F114" s="43"/>
      <c r="G114" s="52">
        <f>G115+G116+G117</f>
        <v>4442430.1900000004</v>
      </c>
    </row>
    <row r="115" spans="1:7" ht="45" x14ac:dyDescent="0.25">
      <c r="A115" s="20" t="s">
        <v>108</v>
      </c>
      <c r="B115" s="27">
        <v>850</v>
      </c>
      <c r="C115" s="32" t="s">
        <v>130</v>
      </c>
      <c r="D115" s="32" t="s">
        <v>132</v>
      </c>
      <c r="E115" s="35"/>
      <c r="F115" s="44">
        <v>100</v>
      </c>
      <c r="G115" s="53">
        <v>3757762.95</v>
      </c>
    </row>
    <row r="116" spans="1:7" ht="22.5" x14ac:dyDescent="0.25">
      <c r="A116" s="24" t="s">
        <v>63</v>
      </c>
      <c r="B116" s="27">
        <v>850</v>
      </c>
      <c r="C116" s="32" t="s">
        <v>130</v>
      </c>
      <c r="D116" s="32" t="s">
        <v>132</v>
      </c>
      <c r="E116" s="44"/>
      <c r="F116" s="44">
        <v>200</v>
      </c>
      <c r="G116" s="53">
        <v>626755.28</v>
      </c>
    </row>
    <row r="117" spans="1:7" x14ac:dyDescent="0.25">
      <c r="A117" s="20" t="s">
        <v>111</v>
      </c>
      <c r="B117" s="27">
        <v>850</v>
      </c>
      <c r="C117" s="32" t="s">
        <v>130</v>
      </c>
      <c r="D117" s="32" t="s">
        <v>132</v>
      </c>
      <c r="E117" s="35"/>
      <c r="F117" s="44">
        <v>800</v>
      </c>
      <c r="G117" s="53">
        <v>57911.96</v>
      </c>
    </row>
    <row r="118" spans="1:7" ht="45" x14ac:dyDescent="0.25">
      <c r="A118" s="12" t="s">
        <v>112</v>
      </c>
      <c r="B118" s="27">
        <v>850</v>
      </c>
      <c r="C118" s="32" t="s">
        <v>130</v>
      </c>
      <c r="D118" s="32" t="s">
        <v>134</v>
      </c>
      <c r="E118" s="34" t="s">
        <v>200</v>
      </c>
      <c r="F118" s="27"/>
      <c r="G118" s="50">
        <f>G119</f>
        <v>67210.17</v>
      </c>
    </row>
    <row r="119" spans="1:7" x14ac:dyDescent="0.25">
      <c r="A119" s="13" t="s">
        <v>46</v>
      </c>
      <c r="B119" s="27">
        <v>850</v>
      </c>
      <c r="C119" s="38" t="s">
        <v>130</v>
      </c>
      <c r="D119" s="38" t="s">
        <v>134</v>
      </c>
      <c r="E119" s="29"/>
      <c r="F119" s="29">
        <v>500</v>
      </c>
      <c r="G119" s="51">
        <v>67210.17</v>
      </c>
    </row>
    <row r="120" spans="1:7" ht="45" x14ac:dyDescent="0.25">
      <c r="A120" s="19" t="s">
        <v>113</v>
      </c>
      <c r="B120" s="27">
        <v>850</v>
      </c>
      <c r="C120" s="34" t="s">
        <v>130</v>
      </c>
      <c r="D120" s="34" t="s">
        <v>134</v>
      </c>
      <c r="E120" s="34" t="s">
        <v>201</v>
      </c>
      <c r="F120" s="27"/>
      <c r="G120" s="50">
        <f>G121</f>
        <v>65726.8</v>
      </c>
    </row>
    <row r="121" spans="1:7" x14ac:dyDescent="0.25">
      <c r="A121" s="13" t="s">
        <v>46</v>
      </c>
      <c r="B121" s="27">
        <v>850</v>
      </c>
      <c r="C121" s="38" t="s">
        <v>130</v>
      </c>
      <c r="D121" s="38" t="s">
        <v>134</v>
      </c>
      <c r="E121" s="29"/>
      <c r="F121" s="29">
        <v>500</v>
      </c>
      <c r="G121" s="51">
        <v>65726.8</v>
      </c>
    </row>
    <row r="122" spans="1:7" ht="33.75" x14ac:dyDescent="0.25">
      <c r="A122" s="19" t="s">
        <v>116</v>
      </c>
      <c r="B122" s="27">
        <v>850</v>
      </c>
      <c r="C122" s="34" t="s">
        <v>126</v>
      </c>
      <c r="D122" s="34" t="s">
        <v>130</v>
      </c>
      <c r="E122" s="34" t="s">
        <v>203</v>
      </c>
      <c r="F122" s="27"/>
      <c r="G122" s="50">
        <f>G123</f>
        <v>47937.31</v>
      </c>
    </row>
    <row r="123" spans="1:7" x14ac:dyDescent="0.25">
      <c r="A123" s="13" t="s">
        <v>46</v>
      </c>
      <c r="B123" s="27">
        <v>850</v>
      </c>
      <c r="C123" s="38" t="s">
        <v>126</v>
      </c>
      <c r="D123" s="38" t="s">
        <v>130</v>
      </c>
      <c r="E123" s="29"/>
      <c r="F123" s="29">
        <v>500</v>
      </c>
      <c r="G123" s="51">
        <v>47937.31</v>
      </c>
    </row>
    <row r="124" spans="1:7" ht="33.75" x14ac:dyDescent="0.25">
      <c r="A124" s="19" t="s">
        <v>117</v>
      </c>
      <c r="B124" s="27">
        <v>850</v>
      </c>
      <c r="C124" s="34" t="s">
        <v>126</v>
      </c>
      <c r="D124" s="34" t="s">
        <v>130</v>
      </c>
      <c r="E124" s="34" t="s">
        <v>204</v>
      </c>
      <c r="F124" s="27"/>
      <c r="G124" s="50">
        <f>G125</f>
        <v>94246.67</v>
      </c>
    </row>
    <row r="125" spans="1:7" x14ac:dyDescent="0.25">
      <c r="A125" s="13" t="s">
        <v>46</v>
      </c>
      <c r="B125" s="27">
        <v>850</v>
      </c>
      <c r="C125" s="38" t="s">
        <v>126</v>
      </c>
      <c r="D125" s="38" t="s">
        <v>130</v>
      </c>
      <c r="E125" s="29"/>
      <c r="F125" s="29">
        <v>500</v>
      </c>
      <c r="G125" s="51">
        <v>94246.67</v>
      </c>
    </row>
    <row r="126" spans="1:7" ht="67.5" x14ac:dyDescent="0.25">
      <c r="A126" s="17" t="s">
        <v>118</v>
      </c>
      <c r="B126" s="27">
        <v>850</v>
      </c>
      <c r="C126" s="32" t="s">
        <v>128</v>
      </c>
      <c r="D126" s="32" t="s">
        <v>137</v>
      </c>
      <c r="E126" s="34" t="s">
        <v>205</v>
      </c>
      <c r="F126" s="27"/>
      <c r="G126" s="50">
        <f>G127</f>
        <v>13474.19</v>
      </c>
    </row>
    <row r="127" spans="1:7" x14ac:dyDescent="0.25">
      <c r="A127" s="13" t="s">
        <v>46</v>
      </c>
      <c r="B127" s="27">
        <v>850</v>
      </c>
      <c r="C127" s="38" t="s">
        <v>128</v>
      </c>
      <c r="D127" s="38" t="s">
        <v>137</v>
      </c>
      <c r="E127" s="29"/>
      <c r="F127" s="29">
        <v>500</v>
      </c>
      <c r="G127" s="51">
        <v>13474.19</v>
      </c>
    </row>
    <row r="128" spans="1:7" ht="33.75" x14ac:dyDescent="0.25">
      <c r="A128" s="17" t="s">
        <v>119</v>
      </c>
      <c r="B128" s="27">
        <v>850</v>
      </c>
      <c r="C128" s="32" t="s">
        <v>127</v>
      </c>
      <c r="D128" s="32" t="s">
        <v>127</v>
      </c>
      <c r="E128" s="34" t="s">
        <v>206</v>
      </c>
      <c r="F128" s="27"/>
      <c r="G128" s="50">
        <f>G129</f>
        <v>9782.24</v>
      </c>
    </row>
    <row r="129" spans="1:7" x14ac:dyDescent="0.25">
      <c r="A129" s="13" t="s">
        <v>46</v>
      </c>
      <c r="B129" s="27">
        <v>850</v>
      </c>
      <c r="C129" s="38" t="s">
        <v>127</v>
      </c>
      <c r="D129" s="38" t="s">
        <v>127</v>
      </c>
      <c r="E129" s="29"/>
      <c r="F129" s="29">
        <v>500</v>
      </c>
      <c r="G129" s="51">
        <v>9782.24</v>
      </c>
    </row>
    <row r="130" spans="1:7" ht="22.5" x14ac:dyDescent="0.25">
      <c r="A130" s="17" t="s">
        <v>120</v>
      </c>
      <c r="B130" s="27">
        <v>850</v>
      </c>
      <c r="C130" s="32" t="s">
        <v>131</v>
      </c>
      <c r="D130" s="32" t="s">
        <v>130</v>
      </c>
      <c r="E130" s="27" t="s">
        <v>207</v>
      </c>
      <c r="F130" s="27"/>
      <c r="G130" s="50">
        <f>G131</f>
        <v>40190.28</v>
      </c>
    </row>
    <row r="131" spans="1:7" x14ac:dyDescent="0.25">
      <c r="A131" s="13" t="s">
        <v>121</v>
      </c>
      <c r="B131" s="27">
        <v>850</v>
      </c>
      <c r="C131" s="38" t="s">
        <v>131</v>
      </c>
      <c r="D131" s="38" t="s">
        <v>130</v>
      </c>
      <c r="E131" s="29"/>
      <c r="F131" s="29">
        <v>300</v>
      </c>
      <c r="G131" s="51">
        <v>40190.28</v>
      </c>
    </row>
    <row r="132" spans="1:7" ht="22.5" x14ac:dyDescent="0.25">
      <c r="A132" s="17" t="s">
        <v>122</v>
      </c>
      <c r="B132" s="27">
        <v>850</v>
      </c>
      <c r="C132" s="32" t="s">
        <v>130</v>
      </c>
      <c r="D132" s="32" t="s">
        <v>134</v>
      </c>
      <c r="E132" s="32" t="s">
        <v>208</v>
      </c>
      <c r="F132" s="27"/>
      <c r="G132" s="50">
        <f>G133</f>
        <v>374087.19</v>
      </c>
    </row>
    <row r="133" spans="1:7" ht="22.5" x14ac:dyDescent="0.25">
      <c r="A133" s="14" t="s">
        <v>63</v>
      </c>
      <c r="B133" s="27">
        <v>850</v>
      </c>
      <c r="C133" s="39" t="s">
        <v>130</v>
      </c>
      <c r="D133" s="29">
        <v>13</v>
      </c>
      <c r="E133" s="45"/>
      <c r="F133" s="29">
        <v>200</v>
      </c>
      <c r="G133" s="51">
        <v>374087.19</v>
      </c>
    </row>
    <row r="134" spans="1:7" x14ac:dyDescent="0.25">
      <c r="A134" s="12" t="s">
        <v>114</v>
      </c>
      <c r="B134" s="27">
        <v>850</v>
      </c>
      <c r="C134" s="38" t="s">
        <v>134</v>
      </c>
      <c r="D134" s="38" t="s">
        <v>130</v>
      </c>
      <c r="E134" s="57" t="s">
        <v>202</v>
      </c>
      <c r="F134" s="29"/>
      <c r="G134" s="51">
        <f>G135</f>
        <v>101754.85</v>
      </c>
    </row>
    <row r="135" spans="1:7" x14ac:dyDescent="0.25">
      <c r="A135" s="14" t="s">
        <v>255</v>
      </c>
      <c r="B135" s="27">
        <v>850</v>
      </c>
      <c r="C135" s="38" t="s">
        <v>134</v>
      </c>
      <c r="D135" s="38" t="s">
        <v>130</v>
      </c>
      <c r="E135" s="57"/>
      <c r="F135" s="29">
        <v>700</v>
      </c>
      <c r="G135" s="51">
        <v>101754.85</v>
      </c>
    </row>
    <row r="136" spans="1:7" x14ac:dyDescent="0.25">
      <c r="A136" s="17" t="s">
        <v>123</v>
      </c>
      <c r="B136" s="17"/>
      <c r="C136" s="17"/>
      <c r="D136" s="17"/>
      <c r="E136" s="34"/>
      <c r="F136" s="12"/>
      <c r="G136" s="50">
        <f>G11+G24+G32+G39+G47+G64+G86+G91+G108</f>
        <v>46122188.659999996</v>
      </c>
    </row>
  </sheetData>
  <mergeCells count="6">
    <mergeCell ref="A5:D5"/>
    <mergeCell ref="A8:D8"/>
    <mergeCell ref="A1:D1"/>
    <mergeCell ref="A2:D2"/>
    <mergeCell ref="A3:D3"/>
    <mergeCell ref="A4:D4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доходы</vt:lpstr>
      <vt:lpstr>расходы</vt:lpstr>
      <vt:lpstr>исп.расходов</vt:lpstr>
      <vt:lpstr>источники</vt:lpstr>
      <vt:lpstr>трансферты</vt:lpstr>
      <vt:lpstr>расходы по цел.ст.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2017-05-04T06:47:33Z</dcterms:modified>
</cp:coreProperties>
</file>