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доходы" sheetId="1" r:id="rId1"/>
    <sheet name="расходы" sheetId="2" r:id="rId2"/>
    <sheet name="исп.расходов" sheetId="3" r:id="rId3"/>
    <sheet name="источники" sheetId="4" r:id="rId4"/>
    <sheet name="трансферты" sheetId="5" r:id="rId5"/>
    <sheet name="расходы по цел.ст." sheetId="6" r:id="rId6"/>
  </sheets>
  <calcPr calcId="162913"/>
</workbook>
</file>

<file path=xl/calcChain.xml><?xml version="1.0" encoding="utf-8"?>
<calcChain xmlns="http://schemas.openxmlformats.org/spreadsheetml/2006/main">
  <c r="C17" i="5" l="1"/>
  <c r="C16" i="4" l="1"/>
  <c r="C14" i="4"/>
  <c r="C13" i="4" s="1"/>
  <c r="C12" i="4" s="1"/>
  <c r="C36" i="3"/>
  <c r="C34" i="3"/>
  <c r="C31" i="3"/>
  <c r="C29" i="3"/>
  <c r="C27" i="3"/>
  <c r="C24" i="3"/>
  <c r="C22" i="3"/>
  <c r="C18" i="3"/>
  <c r="C13" i="3"/>
  <c r="C19" i="4" l="1"/>
  <c r="C38" i="3"/>
  <c r="G167" i="2" l="1"/>
  <c r="G166" i="2" s="1"/>
  <c r="G165" i="2" s="1"/>
  <c r="G169" i="2"/>
  <c r="G173" i="2"/>
  <c r="G171" i="2"/>
  <c r="G176" i="2"/>
  <c r="G175" i="2" s="1"/>
  <c r="G177" i="2"/>
  <c r="G160" i="2"/>
  <c r="G159" i="2" s="1"/>
  <c r="G163" i="2"/>
  <c r="G162" i="2" s="1"/>
  <c r="G157" i="2"/>
  <c r="G156" i="2" s="1"/>
  <c r="G151" i="2"/>
  <c r="G150" i="2" s="1"/>
  <c r="G147" i="2"/>
  <c r="G146" i="2" s="1"/>
  <c r="G154" i="2"/>
  <c r="G153" i="2" s="1"/>
  <c r="G149" i="2" s="1"/>
  <c r="G136" i="2"/>
  <c r="G138" i="2"/>
  <c r="G140" i="2"/>
  <c r="G142" i="2"/>
  <c r="G130" i="2"/>
  <c r="G132" i="2"/>
  <c r="G111" i="2"/>
  <c r="G110" i="2" s="1"/>
  <c r="G114" i="2"/>
  <c r="G113" i="2" s="1"/>
  <c r="G117" i="2"/>
  <c r="G116" i="2" s="1"/>
  <c r="G120" i="2"/>
  <c r="G119" i="2" s="1"/>
  <c r="G123" i="2"/>
  <c r="G122" i="2" s="1"/>
  <c r="G126" i="2"/>
  <c r="G125" i="2" s="1"/>
  <c r="G92" i="2"/>
  <c r="G91" i="2" s="1"/>
  <c r="G95" i="2"/>
  <c r="G94" i="2" s="1"/>
  <c r="G98" i="2"/>
  <c r="G97" i="2" s="1"/>
  <c r="G101" i="2"/>
  <c r="G100" i="2" s="1"/>
  <c r="G104" i="2"/>
  <c r="G103" i="2" s="1"/>
  <c r="G107" i="2"/>
  <c r="G106" i="2" s="1"/>
  <c r="G69" i="2"/>
  <c r="G68" i="2" s="1"/>
  <c r="G72" i="2"/>
  <c r="G71" i="2" s="1"/>
  <c r="G75" i="2"/>
  <c r="G74" i="2" s="1"/>
  <c r="G78" i="2"/>
  <c r="G77" i="2" s="1"/>
  <c r="G81" i="2"/>
  <c r="G80" i="2" s="1"/>
  <c r="G84" i="2"/>
  <c r="G83" i="2" s="1"/>
  <c r="G87" i="2"/>
  <c r="G86" i="2" s="1"/>
  <c r="G56" i="2"/>
  <c r="G55" i="2" s="1"/>
  <c r="G54" i="2" s="1"/>
  <c r="G60" i="2"/>
  <c r="G59" i="2" s="1"/>
  <c r="G58" i="2" s="1"/>
  <c r="G64" i="2"/>
  <c r="G63" i="2" s="1"/>
  <c r="G62" i="2" s="1"/>
  <c r="G39" i="2"/>
  <c r="G38" i="2" s="1"/>
  <c r="G41" i="2"/>
  <c r="G45" i="2"/>
  <c r="G44" i="2" s="1"/>
  <c r="G48" i="2"/>
  <c r="G47" i="2" s="1"/>
  <c r="G51" i="2"/>
  <c r="G50" i="2" s="1"/>
  <c r="G27" i="2"/>
  <c r="G26" i="2" s="1"/>
  <c r="G31" i="2"/>
  <c r="G30" i="2" s="1"/>
  <c r="G34" i="2"/>
  <c r="G33" i="2" s="1"/>
  <c r="G20" i="2"/>
  <c r="G19" i="2" s="1"/>
  <c r="G24" i="2"/>
  <c r="G23" i="2" s="1"/>
  <c r="C13" i="1"/>
  <c r="C36" i="1"/>
  <c r="C34" i="1"/>
  <c r="G129" i="2" l="1"/>
  <c r="G128" i="2" s="1"/>
  <c r="G145" i="2"/>
  <c r="G43" i="2"/>
  <c r="G18" i="2"/>
  <c r="G53" i="2"/>
  <c r="G135" i="2"/>
  <c r="G134" i="2" s="1"/>
  <c r="G90" i="2"/>
  <c r="G109" i="2"/>
  <c r="G67" i="2"/>
  <c r="G66" i="2" s="1"/>
  <c r="G137" i="6"/>
  <c r="G135" i="6"/>
  <c r="G133" i="6"/>
  <c r="G131" i="6"/>
  <c r="G129" i="6"/>
  <c r="G127" i="6"/>
  <c r="G125" i="6"/>
  <c r="G123" i="6"/>
  <c r="G121" i="6"/>
  <c r="G119" i="6"/>
  <c r="G115" i="6"/>
  <c r="G113" i="6"/>
  <c r="G110" i="6"/>
  <c r="G107" i="6"/>
  <c r="G106" i="6" s="1"/>
  <c r="G104" i="6"/>
  <c r="G103" i="6" s="1"/>
  <c r="G101" i="6"/>
  <c r="G99" i="6"/>
  <c r="G98" i="6" s="1"/>
  <c r="G96" i="6"/>
  <c r="G95" i="6"/>
  <c r="G93" i="6"/>
  <c r="G92" i="6" s="1"/>
  <c r="G88" i="6"/>
  <c r="G87" i="6"/>
  <c r="G85" i="6"/>
  <c r="G84" i="6" s="1"/>
  <c r="G80" i="6"/>
  <c r="G78" i="6"/>
  <c r="G75" i="6"/>
  <c r="G73" i="6"/>
  <c r="G72" i="6"/>
  <c r="G70" i="6"/>
  <c r="G68" i="6"/>
  <c r="G67" i="6" s="1"/>
  <c r="G63" i="6"/>
  <c r="G61" i="6"/>
  <c r="G60" i="6" s="1"/>
  <c r="G59" i="6" s="1"/>
  <c r="G57" i="6"/>
  <c r="G56" i="6" s="1"/>
  <c r="G55" i="6"/>
  <c r="G53" i="6"/>
  <c r="G52" i="6" s="1"/>
  <c r="G51" i="6" s="1"/>
  <c r="G49" i="6"/>
  <c r="G47" i="6"/>
  <c r="G45" i="6"/>
  <c r="G44" i="6" s="1"/>
  <c r="G40" i="6"/>
  <c r="G39" i="6" s="1"/>
  <c r="G38" i="6"/>
  <c r="G37" i="6" s="1"/>
  <c r="G35" i="6"/>
  <c r="G34" i="6" s="1"/>
  <c r="G30" i="6"/>
  <c r="G29" i="6" s="1"/>
  <c r="G27" i="6"/>
  <c r="G26" i="6" s="1"/>
  <c r="G22" i="6"/>
  <c r="G21" i="6" s="1"/>
  <c r="G18" i="6"/>
  <c r="G16" i="6" s="1"/>
  <c r="G17" i="6"/>
  <c r="G14" i="6"/>
  <c r="G13" i="6" s="1"/>
  <c r="G83" i="6" l="1"/>
  <c r="G82" i="6" s="1"/>
  <c r="G109" i="6"/>
  <c r="G33" i="6"/>
  <c r="G32" i="6" s="1"/>
  <c r="G43" i="6"/>
  <c r="G42" i="6" s="1"/>
  <c r="G77" i="6"/>
  <c r="G66" i="6" s="1"/>
  <c r="G65" i="6" s="1"/>
  <c r="G89" i="2"/>
  <c r="G144" i="2"/>
  <c r="G15" i="2"/>
  <c r="G14" i="2" s="1"/>
  <c r="G91" i="6"/>
  <c r="G90" i="6" s="1"/>
  <c r="G12" i="6"/>
  <c r="G11" i="6" s="1"/>
  <c r="G20" i="6"/>
  <c r="G25" i="6"/>
  <c r="G24" i="6" s="1"/>
  <c r="G139" i="6" l="1"/>
  <c r="G13" i="2"/>
  <c r="G12" i="2"/>
  <c r="G11" i="2" s="1"/>
  <c r="C8" i="1"/>
  <c r="C47" i="1" s="1"/>
</calcChain>
</file>

<file path=xl/sharedStrings.xml><?xml version="1.0" encoding="utf-8"?>
<sst xmlns="http://schemas.openxmlformats.org/spreadsheetml/2006/main" count="1338" uniqueCount="406">
  <si>
    <t>Код</t>
  </si>
  <si>
    <t>Наименование</t>
  </si>
  <si>
    <t>Федеральное казначейство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</si>
  <si>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</si>
  <si>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</si>
  <si>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Исполнение доходов бюджета Борисоглебского сельского поселения за              9 месяцев 2016 года по кодам классификации доходов бюджета</t>
  </si>
  <si>
    <t xml:space="preserve">Приложение № 1 </t>
  </si>
  <si>
    <t xml:space="preserve">к постановлению </t>
  </si>
  <si>
    <t>от                       №</t>
  </si>
  <si>
    <t>Исполнено (руб.)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</si>
  <si>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</si>
  <si>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</si>
  <si>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Федеральная налоговая служба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</si>
  <si>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</si>
  <si>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</si>
  <si>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</si>
  <si>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</si>
  <si>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</si>
  <si>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</si>
  <si>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</si>
  <si>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</si>
  <si>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</si>
  <si>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(проценты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</si>
  <si>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</si>
  <si>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</si>
  <si>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</si>
  <si>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</si>
  <si>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Управление финансов администрации Борисоглебского муниципального района</t>
  </si>
  <si>
    <t>Дотации бюджетам сельских поселений на выравнивание бюджетной обеспеченности</t>
  </si>
  <si>
    <t>Администрация Борисоглебского СП</t>
  </si>
  <si>
    <t>Прочие доходы от компенсации затрат бюджетов сельских поселений</t>
  </si>
  <si>
    <t>Субсидии бюджетам сельских поселений на обеспечение жильем молодых семей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</si>
  <si>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</si>
  <si>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сельских поселений на реализацию федеральных целевых программ</t>
  </si>
  <si>
    <t>Субсидии бюджетам сельских поселений на софинансирование капитальных вложений в объекты муниципальной собственности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</si>
  <si>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</si>
  <si>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Прочие субсидии бюджетам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</si>
  <si>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</si>
  <si>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ИТОГО</t>
  </si>
  <si>
    <t>Приложение 6</t>
  </si>
  <si>
    <t>к постановлению</t>
  </si>
  <si>
    <t>Администрации Борисоглебского</t>
  </si>
  <si>
    <t>сельского поселения</t>
  </si>
  <si>
    <t>от _______________ № ____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</si>
  <si>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2015 год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</si>
  <si>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</si>
  <si>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</si>
  <si>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</si>
  <si>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</si>
  <si>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Межбюджетные трансферты</t>
  </si>
  <si>
    <t>Муниципальная целевая программа "Развитие библиотечного дела на территории Борисоглебского сельского поселения"</t>
  </si>
  <si>
    <t>Пополнение, обеспечение сохранности библиотечного фонда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</si>
  <si>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</si>
  <si>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</si>
  <si>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</si>
  <si>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</si>
  <si>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</si>
  <si>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</si>
  <si>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Совершенствование организации физкультурно-спортивной деятельности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</si>
  <si>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</si>
  <si>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 xml:space="preserve">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</t>
  </si>
  <si>
    <t>Межбюджетные трансферты на развитие сети плоскостных спортивных сооружений в Борисоглебском сельском поселении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</si>
  <si>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</si>
  <si>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</si>
  <si>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Капитальный ремонт  многоквартирных домов и ремонт общего имущества,находящихся в муниципальной собственности</t>
  </si>
  <si>
    <t>Осуществление мероприятий по капитальному ремонту многоквартирных домов за счет средств бюджета Борисоглебского сельского поселения в части жилых  помещений, находящихся в муниципальной собственности</t>
  </si>
  <si>
    <t>Закупка товаров, работ и услуг для государственных (муниципальных) нужд</t>
  </si>
  <si>
    <t>Муниципальная программа "Развитие местного самоуправления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</si>
  <si>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</si>
  <si>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Совершенствование нормативной правовой базы по вопросам развития муниципальной службы</t>
  </si>
  <si>
    <t>Реализация мероприятий в рамках программы развития муниципальной службы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</si>
  <si>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</si>
  <si>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</si>
  <si>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</si>
  <si>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</si>
  <si>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Капитальные вложения в объекты государственной (муниципальной)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</si>
  <si>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</si>
  <si>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</si>
  <si>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</si>
  <si>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</si>
  <si>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Осуществление мероприятий в рамках программы поддержки граждн, проживающих на территории Борисоглебского сельского поселения, в сфере ипотечного жилищного кредитования за счет средств бюджета поселения</t>
  </si>
  <si>
    <t>Социальное обеспечение и иные выплаты населению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</si>
  <si>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</si>
  <si>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Оказания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</si>
  <si>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Государственная поддержка молодых семей Борисоглебского сельского поселения в приобретении (строительстве) жилья за счет средств федерального бюджета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</si>
  <si>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</si>
  <si>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</si>
  <si>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Поддержка молодых семей, проживающих на территории Борисоглебского сельского поселения, в приобретении (строительстве) жилья за счет средств областного бюджета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</si>
  <si>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</si>
  <si>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</si>
  <si>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</si>
  <si>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</si>
  <si>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населённых пунктов в границах поселения</t>
  </si>
  <si>
    <t>Капитальный ремонт, ремонт и содержание автомобильных дорог Борисоглебского сельского поселения за счет средств  бюджета поселения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</si>
  <si>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</si>
  <si>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Капитальный ремонт, ремонт и содержание автомобильных дорог Борисоглебского сельского поселения за счет средств областного бюджета</t>
  </si>
  <si>
    <t>Капитальный ремонт автомобильных дорог Борисоглебского сельского поселения за счет средств  бюджета поселения(софинансирование)</t>
  </si>
  <si>
    <t>Капитальный ремонт и ремонт дворовых территорий многоквартирных домов,проездов к дворовым территориям многоквартирных домов поселения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</si>
  <si>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</si>
  <si>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Осуществление ремонта дворовых территорий многоквартирных домов,проездов к дворовым территориям многоквартирных домов поселения за счет бюджета поселения (софинсирование)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</si>
  <si>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</si>
  <si>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</si>
  <si>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Разработка и реализация мероприятий, направленных на соблюдение правил пожарной безопасности населением</t>
  </si>
  <si>
    <t>Организация и осуществление мероприятий по пожарной безопасности Борисоглебского сельского поселения</t>
  </si>
  <si>
    <t>Организация работы по предупреждению и пресечению нарушений требований пожарной безопасности и правил поведения на воде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</si>
  <si>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</si>
  <si>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</si>
  <si>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</si>
  <si>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</si>
  <si>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 xml:space="preserve"> Мероприятия по благоустройству территории Борисоглебского сельского поселения</t>
  </si>
  <si>
    <t>Приведение в качественное состояние элементов благоустройства населенных пунктов.</t>
  </si>
  <si>
    <t>Расходы на организацию и содержание мест захоронения</t>
  </si>
  <si>
    <t>Содержание, текущий ремонт объектов благоустройства</t>
  </si>
  <si>
    <t>Расходы на озеленение территории Борисоглебского сельского поселения</t>
  </si>
  <si>
    <t>Мероприятия по благоустройству территории Борисоглебского сельского поселения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</si>
  <si>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</si>
  <si>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Обеспечение функции уличного освещения в поселении</t>
  </si>
  <si>
    <t>Расходы на уличное освещение территории Борисоглебского сельского поселения</t>
  </si>
  <si>
    <t>Непрограммные расходы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</si>
  <si>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</si>
  <si>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</si>
  <si>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Глава муниципального образования</t>
  </si>
  <si>
    <t>Центральный аппарат</t>
  </si>
  <si>
    <t>Иные бюджетные ассигнования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</si>
  <si>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</si>
  <si>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Резервные фонды исполнительных органов местных администраций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</si>
  <si>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</si>
  <si>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Процентные платежи по муниципальному долгу</t>
  </si>
  <si>
    <t>Обслуживание муниципального долга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</si>
  <si>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</si>
  <si>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</si>
  <si>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</si>
  <si>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</si>
  <si>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>Доплата к пенсии лицам, замещавшим муниципальные должности и должности муниципальной службы</t>
  </si>
  <si>
    <t>Иные пенсии, социальные доплаты к пенсиям</t>
  </si>
  <si>
    <t>Мероприятия по осуществлению муниципального земельного контроля на территории Борисоглебского сельского поселения</t>
  </si>
  <si>
    <t>ИТОГО:</t>
  </si>
  <si>
    <t>код</t>
  </si>
  <si>
    <t>рз</t>
  </si>
  <si>
    <t>08</t>
  </si>
  <si>
    <t>07</t>
  </si>
  <si>
    <t>11</t>
  </si>
  <si>
    <t>05</t>
  </si>
  <si>
    <t>01</t>
  </si>
  <si>
    <t>10</t>
  </si>
  <si>
    <t>04</t>
  </si>
  <si>
    <t>03</t>
  </si>
  <si>
    <t>13</t>
  </si>
  <si>
    <t>пр</t>
  </si>
  <si>
    <t>00</t>
  </si>
  <si>
    <t>02</t>
  </si>
  <si>
    <t>09</t>
  </si>
  <si>
    <t>14</t>
  </si>
  <si>
    <t>06</t>
  </si>
  <si>
    <t>Код                целевой классификации</t>
  </si>
  <si>
    <t>01.0.00.00000</t>
  </si>
  <si>
    <t>01.1.00.00000</t>
  </si>
  <si>
    <t>01.1.03.00000</t>
  </si>
  <si>
    <t>01.1.03.65010</t>
  </si>
  <si>
    <t xml:space="preserve"> 01.2.00.00000</t>
  </si>
  <si>
    <t>01.2.04.00000</t>
  </si>
  <si>
    <t>01.2.04.65030</t>
  </si>
  <si>
    <t>01.3.00.00000</t>
  </si>
  <si>
    <t>01.3.01.00000</t>
  </si>
  <si>
    <t>01.3.01.65050</t>
  </si>
  <si>
    <t>02.0.00.00000</t>
  </si>
  <si>
    <t>02.1.00.00000</t>
  </si>
  <si>
    <t>02.1.03.00000</t>
  </si>
  <si>
    <t>02.1.03.65070</t>
  </si>
  <si>
    <t>02.1.04.00000</t>
  </si>
  <si>
    <t>02.1.04.S1970</t>
  </si>
  <si>
    <t>03.0.00.00000</t>
  </si>
  <si>
    <t>03.3.00.00000</t>
  </si>
  <si>
    <t>03.3.01.00000</t>
  </si>
  <si>
    <t>03.3.01.65210</t>
  </si>
  <si>
    <t>04.0.00.00000</t>
  </si>
  <si>
    <t>04.1.00.00000</t>
  </si>
  <si>
    <t>04.1.01.00000</t>
  </si>
  <si>
    <t>04.1.01.65220</t>
  </si>
  <si>
    <t>05.0.00.00000</t>
  </si>
  <si>
    <t>05.1.00.00000</t>
  </si>
  <si>
    <t>05.1.01.00000</t>
  </si>
  <si>
    <t>05.1.01.09502</t>
  </si>
  <si>
    <t>05.1.01.09602</t>
  </si>
  <si>
    <t>05.1.01.S9602</t>
  </si>
  <si>
    <t>05.2.00.00000</t>
  </si>
  <si>
    <t>05.2.01.00000</t>
  </si>
  <si>
    <t>05.2.01.S1230</t>
  </si>
  <si>
    <t>05.3.00.00000</t>
  </si>
  <si>
    <t>05.3.01.00000</t>
  </si>
  <si>
    <t>05.3.01.S1250</t>
  </si>
  <si>
    <t>05.4.00.00000</t>
  </si>
  <si>
    <t>05.4.01.00000</t>
  </si>
  <si>
    <t>05.4.01.R0200</t>
  </si>
  <si>
    <t>05.4.01.S1190</t>
  </si>
  <si>
    <t>06.0.00.00000</t>
  </si>
  <si>
    <t>06.1.00.00000</t>
  </si>
  <si>
    <t>06.1.01.00000</t>
  </si>
  <si>
    <t>06.1.01.20290</t>
  </si>
  <si>
    <t>06.1.01.65300</t>
  </si>
  <si>
    <t>06.1.02.00000</t>
  </si>
  <si>
    <t>06.1.02.72440</t>
  </si>
  <si>
    <t>06.1.02.S2440</t>
  </si>
  <si>
    <t>06.1.04.00000</t>
  </si>
  <si>
    <t>06.1.04.74790</t>
  </si>
  <si>
    <t>06.1.04.S4790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</si>
  <si>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</si>
  <si>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</si>
  <si>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</si>
  <si>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</si>
  <si>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</si>
  <si>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</si>
  <si>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</si>
  <si>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</si>
  <si>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09.1.01.00000</t>
  </si>
  <si>
    <t>09.1.01.65410</t>
  </si>
  <si>
    <t>09.1.02.00000</t>
  </si>
  <si>
    <t>09.1.02.65400</t>
  </si>
  <si>
    <t>09.1.03.000000</t>
  </si>
  <si>
    <t>09.1.03.65390</t>
  </si>
  <si>
    <t>09.1.03.65410</t>
  </si>
  <si>
    <t>09.1.04.00000</t>
  </si>
  <si>
    <t>09.1.04.65410</t>
  </si>
  <si>
    <t>09.1.05.00000</t>
  </si>
  <si>
    <t>09.1.05.65380</t>
  </si>
  <si>
    <t>20.0.0000</t>
  </si>
  <si>
    <t>20.0.00.20500</t>
  </si>
  <si>
    <t>20.0.00.85010</t>
  </si>
  <si>
    <t>20.0.00.85020</t>
  </si>
  <si>
    <t>20.0.00.85070</t>
  </si>
  <si>
    <t>20.0.00.85100</t>
  </si>
  <si>
    <t>20.0.00.85110</t>
  </si>
  <si>
    <t>20.0.00.85120</t>
  </si>
  <si>
    <t>20.0.00.85130</t>
  </si>
  <si>
    <t>20.0.00.85140</t>
  </si>
  <si>
    <t>20.0.00.85150</t>
  </si>
  <si>
    <t>20.0.00.85160</t>
  </si>
  <si>
    <t>20.0.00.85170</t>
  </si>
  <si>
    <t>20.0.00.85180</t>
  </si>
  <si>
    <t>Вид расходов</t>
  </si>
  <si>
    <t>Исполнено      (руб.)</t>
  </si>
  <si>
    <t>Приложение 2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</si>
  <si>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за 9 месяцев 2016 года</t>
  </si>
  <si>
    <t>Администрация Борисоглебского сельского поселения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</si>
  <si>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</si>
  <si>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</si>
  <si>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</si>
  <si>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</si>
  <si>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 и взносы по обязательному социальному страхованию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</si>
  <si>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</si>
  <si>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</si>
  <si>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</si>
  <si>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</si>
  <si>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</si>
  <si>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</si>
  <si>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</si>
  <si>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</si>
  <si>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</si>
  <si>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</si>
  <si>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Другие общегосударственные вопросы</t>
  </si>
  <si>
    <t>04.1.04.65220</t>
  </si>
  <si>
    <t>20.1.00.85180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</si>
  <si>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</si>
  <si>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</si>
  <si>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</si>
  <si>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</si>
  <si>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</si>
  <si>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</si>
  <si>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06.1.05.72470</t>
  </si>
  <si>
    <t>Жилищно-коммунальное хозяйство</t>
  </si>
  <si>
    <t>Жилищное хозяйство</t>
  </si>
  <si>
    <t>Благоустройство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</si>
  <si>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</si>
  <si>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</si>
  <si>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Образование</t>
  </si>
  <si>
    <t>Молодежная политика и оздоровление детей</t>
  </si>
  <si>
    <t>20.0.00.28160</t>
  </si>
  <si>
    <t>КУЛЬТУРА, КИНЕМАТОГРАФИЯ</t>
  </si>
  <si>
    <t>Культура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</si>
  <si>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</si>
  <si>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</si>
  <si>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</si>
  <si>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Социальные выплаты гражданам, кроме публичных нормативных социальных выплат</t>
  </si>
  <si>
    <t>Субсидии гражданам на приобретение жилья</t>
  </si>
  <si>
    <t>Физическая культура и спорт</t>
  </si>
  <si>
    <t>Социальное обеспечение населения</t>
  </si>
  <si>
    <t>Средства массовой информации</t>
  </si>
  <si>
    <t>Массовый спорт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</si>
  <si>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</si>
  <si>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</si>
  <si>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05.1.01.71230</t>
  </si>
  <si>
    <t>10302230010000100</t>
  </si>
  <si>
    <t>10302240010000110</t>
  </si>
  <si>
    <t>10302250010000110</t>
  </si>
  <si>
    <t>10302260010000110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</si>
  <si>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</si>
  <si>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10102010011000110</t>
  </si>
  <si>
    <t>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</si>
  <si>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</si>
  <si>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</si>
  <si>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10102010013000110</t>
  </si>
  <si>
    <t>10102020011000110</t>
  </si>
  <si>
    <t>10102020012100110</t>
  </si>
  <si>
    <t>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</si>
  <si>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</si>
  <si>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</si>
  <si>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</si>
  <si>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10102030013000110</t>
  </si>
  <si>
    <t>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</si>
  <si>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</si>
  <si>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10503010013000110</t>
  </si>
  <si>
    <t>10503020013000110</t>
  </si>
  <si>
    <t>Единый сельскохозяйственный налог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</si>
  <si>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10601030101000110</t>
  </si>
  <si>
    <t>10601030102100110</t>
  </si>
  <si>
    <t>10606033101000110</t>
  </si>
  <si>
    <t>10606033102100110</t>
  </si>
  <si>
    <t>10606033102200110</t>
  </si>
  <si>
    <t>10606033103000110</t>
  </si>
  <si>
    <t>10606043101000110</t>
  </si>
  <si>
    <t>10606043102100110</t>
  </si>
  <si>
    <t>10606043103000110</t>
  </si>
  <si>
    <t>20201001100000151</t>
  </si>
  <si>
    <t>11302995100000130</t>
  </si>
  <si>
    <t>20202008100000151</t>
  </si>
  <si>
    <t>20202041100000151</t>
  </si>
  <si>
    <t>20202051100000151</t>
  </si>
  <si>
    <t>20202077100000151</t>
  </si>
  <si>
    <t>20202088100004151</t>
  </si>
  <si>
    <t>Субсидии бюджетам сельских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</t>
  </si>
  <si>
    <t>20202089100004151</t>
  </si>
  <si>
    <t>Субсидии бюджетам сельских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</t>
  </si>
  <si>
    <t>20202216100000151</t>
  </si>
  <si>
    <t>20202999100000151</t>
  </si>
  <si>
    <t>20204014100000151</t>
  </si>
  <si>
    <t>03.3.01.65450</t>
  </si>
  <si>
    <t>09.1.02.74770</t>
  </si>
  <si>
    <t>09.1.02.S4770</t>
  </si>
  <si>
    <t>05.4.01.50200</t>
  </si>
  <si>
    <t>02.1.04.71970</t>
  </si>
  <si>
    <t>к Решению Муниципального Совета</t>
  </si>
  <si>
    <t>Борисоглебского сельского поселения</t>
  </si>
  <si>
    <t>третьего созыва</t>
  </si>
  <si>
    <t xml:space="preserve">от                г. №  </t>
  </si>
  <si>
    <t>0100</t>
  </si>
  <si>
    <t>0102</t>
  </si>
  <si>
    <t>0104</t>
  </si>
  <si>
    <t>0106</t>
  </si>
  <si>
    <t>0113</t>
  </si>
  <si>
    <t>0300</t>
  </si>
  <si>
    <t>0309</t>
  </si>
  <si>
    <t>Защита населения и территории от чрезвычайных ситуаций природного и техногенного характера</t>
  </si>
  <si>
    <t>0310</t>
  </si>
  <si>
    <t>0314</t>
  </si>
  <si>
    <t>0400</t>
  </si>
  <si>
    <t>0409</t>
  </si>
  <si>
    <t>0500</t>
  </si>
  <si>
    <t>0501</t>
  </si>
  <si>
    <t>0503</t>
  </si>
  <si>
    <t>0700</t>
  </si>
  <si>
    <t>0707</t>
  </si>
  <si>
    <t>0800</t>
  </si>
  <si>
    <t>Культура и кинематография</t>
  </si>
  <si>
    <t>0801</t>
  </si>
  <si>
    <t>1000</t>
  </si>
  <si>
    <t>1003</t>
  </si>
  <si>
    <t>1001</t>
  </si>
  <si>
    <t>1100</t>
  </si>
  <si>
    <t>1102</t>
  </si>
  <si>
    <t>1300</t>
  </si>
  <si>
    <t>Обслуживание государственного и муниципального долга</t>
  </si>
  <si>
    <t>1301</t>
  </si>
  <si>
    <t>Приложение 3</t>
  </si>
  <si>
    <t xml:space="preserve">Исполнение расходов бюджета Борисоглебского сельского поселения </t>
  </si>
  <si>
    <t>за 9 месяцев 2016  года по разделам и подразделам классификации</t>
  </si>
  <si>
    <t>расходов бюджетов Российской Федерации</t>
  </si>
  <si>
    <t xml:space="preserve">от                       г. № </t>
  </si>
  <si>
    <t>Источники</t>
  </si>
  <si>
    <t>внутреннего финансирования дефицита бюджета</t>
  </si>
  <si>
    <t>НАИМЕНОВАНИЕ</t>
  </si>
  <si>
    <t>План (руб.) 2016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</si>
  <si>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</si>
  <si>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</si>
  <si>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</si>
  <si>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</si>
  <si>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</si>
  <si>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</si>
  <si>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</si>
  <si>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4</t>
  </si>
  <si>
    <t>Бюджетные кредиты от других бюджетов бюджетной системы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</si>
  <si>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</si>
  <si>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850 01 03 01 00 00 0000 000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</si>
  <si>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</si>
  <si>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850 01 03 01 00 00 0000 800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</si>
  <si>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</si>
  <si>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850 01 03 01 00 10 4620 810</t>
  </si>
  <si>
    <t xml:space="preserve">от                                г. №   </t>
  </si>
  <si>
    <t>№ п/п</t>
  </si>
  <si>
    <t>Наименование трансферта</t>
  </si>
  <si>
    <t>Итого</t>
  </si>
  <si>
    <t>Приложение 5</t>
  </si>
  <si>
    <t>Исполнение иных межбюджетных трансфертов районному бюджету</t>
  </si>
  <si>
    <t xml:space="preserve">за 9 месяцев 2016 года по бюджету Борисоглебского сельского поселения </t>
  </si>
  <si>
    <t>Исполнено           (руб.)</t>
  </si>
  <si>
    <t>850 0103 00 00 00 0000 000</t>
  </si>
  <si>
    <t>Борисоглебского сельского поселения за 9 месяцев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</si>
</sst>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1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5" fillId="0" borderId="0" xfId="0" applyFo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14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10" fillId="2" borderId="1" xfId="0" applyFont="1" applyFill="1" applyBorder="1"/>
    <xf numFmtId="49" fontId="10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 vertical="top" wrapText="1"/>
    </xf>
    <xf numFmtId="2" fontId="5" fillId="0" borderId="1" xfId="0" applyNumberFormat="1" applyFont="1" applyBorder="1"/>
    <xf numFmtId="0" fontId="18" fillId="0" borderId="0" xfId="0" applyFont="1"/>
    <xf numFmtId="0" fontId="18" fillId="4" borderId="5" xfId="0" applyFont="1" applyFill="1" applyBorder="1"/>
    <xf numFmtId="0" fontId="18" fillId="4" borderId="6" xfId="0" applyFont="1" applyFill="1" applyBorder="1" applyAlignment="1">
      <alignment horizontal="center" vertical="center"/>
    </xf>
    <xf numFmtId="49" fontId="19" fillId="4" borderId="6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vertical="top"/>
    </xf>
    <xf numFmtId="2" fontId="19" fillId="4" borderId="1" xfId="0" applyNumberFormat="1" applyFont="1" applyFill="1" applyBorder="1" applyAlignment="1">
      <alignment vertical="center" wrapText="1"/>
    </xf>
    <xf numFmtId="49" fontId="18" fillId="4" borderId="6" xfId="0" applyNumberFormat="1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left" vertical="center" wrapText="1"/>
    </xf>
    <xf numFmtId="2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9" fillId="4" borderId="1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vertical="center" wrapText="1"/>
    </xf>
    <xf numFmtId="49" fontId="19" fillId="4" borderId="1" xfId="0" applyNumberFormat="1" applyFont="1" applyFill="1" applyBorder="1" applyAlignment="1">
      <alignment horizontal="right"/>
    </xf>
    <xf numFmtId="0" fontId="19" fillId="4" borderId="1" xfId="0" applyFont="1" applyFill="1" applyBorder="1"/>
    <xf numFmtId="49" fontId="18" fillId="4" borderId="1" xfId="0" applyNumberFormat="1" applyFont="1" applyFill="1" applyBorder="1" applyAlignment="1">
      <alignment horizontal="right"/>
    </xf>
    <xf numFmtId="0" fontId="18" fillId="4" borderId="1" xfId="0" applyFont="1" applyFill="1" applyBorder="1"/>
    <xf numFmtId="0" fontId="18" fillId="3" borderId="1" xfId="0" applyFont="1" applyFill="1" applyBorder="1"/>
    <xf numFmtId="0" fontId="18" fillId="3" borderId="1" xfId="0" applyFont="1" applyFill="1" applyBorder="1" applyAlignment="1">
      <alignment wrapText="1"/>
    </xf>
    <xf numFmtId="0" fontId="19" fillId="4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2" fontId="19" fillId="4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wrapText="1"/>
    </xf>
    <xf numFmtId="0" fontId="19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wrapText="1"/>
    </xf>
    <xf numFmtId="2" fontId="18" fillId="4" borderId="1" xfId="0" applyNumberFormat="1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1" xfId="0" applyFont="1" applyBorder="1"/>
    <xf numFmtId="2" fontId="19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3" fontId="18" fillId="4" borderId="1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2" fontId="18" fillId="0" borderId="1" xfId="0" applyNumberFormat="1" applyFont="1" applyBorder="1" applyAlignment="1">
      <alignment horizontal="right" vertical="top" wrapText="1"/>
    </xf>
    <xf numFmtId="0" fontId="18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/>
    <xf numFmtId="49" fontId="1" fillId="0" borderId="11" xfId="0" applyNumberFormat="1" applyFont="1" applyBorder="1"/>
    <xf numFmtId="0" fontId="1" fillId="0" borderId="12" xfId="0" applyFont="1" applyBorder="1"/>
    <xf numFmtId="49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wrapText="1"/>
    </xf>
    <xf numFmtId="49" fontId="3" fillId="0" borderId="11" xfId="0" applyNumberFormat="1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vertical="top" wrapText="1"/>
    </xf>
    <xf numFmtId="2" fontId="1" fillId="0" borderId="12" xfId="0" applyNumberFormat="1" applyFont="1" applyBorder="1" applyAlignment="1">
      <alignment wrapText="1"/>
    </xf>
    <xf numFmtId="49" fontId="1" fillId="0" borderId="13" xfId="0" applyNumberFormat="1" applyFont="1" applyBorder="1"/>
    <xf numFmtId="49" fontId="6" fillId="0" borderId="11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wrapText="1"/>
    </xf>
    <xf numFmtId="0" fontId="6" fillId="0" borderId="14" xfId="0" applyFont="1" applyBorder="1" applyAlignment="1"/>
    <xf numFmtId="0" fontId="1" fillId="0" borderId="15" xfId="0" applyFont="1" applyBorder="1" applyAlignment="1"/>
    <xf numFmtId="2" fontId="1" fillId="0" borderId="16" xfId="0" applyNumberFormat="1" applyFont="1" applyBorder="1" applyAlignment="1"/>
    <xf numFmtId="0" fontId="22" fillId="0" borderId="1" xfId="0" applyFon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8" fillId="0" borderId="0" xfId="1" applyFont="1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9" fillId="5" borderId="2" xfId="0" applyFont="1" applyFill="1" applyBorder="1" applyAlignment="1">
      <alignment vertical="top" wrapText="1"/>
    </xf>
    <xf numFmtId="0" fontId="19" fillId="5" borderId="3" xfId="0" applyFont="1" applyFill="1" applyBorder="1" applyAlignment="1">
      <alignment vertical="top" wrapText="1"/>
    </xf>
    <xf numFmtId="0" fontId="18" fillId="0" borderId="0" xfId="0" applyFont="1" applyAlignment="1"/>
    <xf numFmtId="0" fontId="18" fillId="0" borderId="0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topLeftCell="A39" workbookViewId="0">
      <selection activeCell="C48" sqref="C48"/>
    </sheetView>
  </sheetViews>
  <sheetFormatPr defaultRowHeight="14.5" x14ac:dyDescent="0.35"/>
  <cols>
    <col min="1" max="1" width="24.26953125" customWidth="1"/>
    <col min="2" max="2" width="34.1796875" customWidth="1"/>
    <col min="3" max="3" width="22.81640625" customWidth="1"/>
  </cols>
  <sheetData>
    <row r="1" spans="1:3" x14ac:dyDescent="0.35">
      <c r="C1" s="1" t="s">
        <v>6</v>
      </c>
    </row>
    <row r="2" spans="1:3" ht="15.5" x14ac:dyDescent="0.35">
      <c r="A2" s="2"/>
      <c r="B2" s="2"/>
      <c r="C2" s="1" t="s">
        <v>7</v>
      </c>
    </row>
    <row r="3" spans="1:3" ht="15.5" x14ac:dyDescent="0.35">
      <c r="A3" s="2"/>
      <c r="B3" s="2"/>
      <c r="C3" s="1" t="s">
        <v>8</v>
      </c>
    </row>
    <row r="4" spans="1:3" ht="15.5" x14ac:dyDescent="0.35">
      <c r="A4" s="2"/>
      <c r="B4" s="2"/>
    </row>
    <row r="5" spans="1:3" x14ac:dyDescent="0.35">
      <c r="A5" s="148" t="s">
        <v>5</v>
      </c>
      <c r="B5" s="149"/>
      <c r="C5" s="149"/>
    </row>
    <row r="6" spans="1:3" ht="15" thickBot="1" x14ac:dyDescent="0.4">
      <c r="A6" s="150"/>
      <c r="B6" s="150"/>
      <c r="C6" s="150"/>
    </row>
    <row r="7" spans="1:3" ht="15.5" x14ac:dyDescent="0.35">
      <c r="A7" s="127" t="s">
        <v>0</v>
      </c>
      <c r="B7" s="128" t="s">
        <v>1</v>
      </c>
      <c r="C7" s="129" t="s">
        <v>9</v>
      </c>
    </row>
    <row r="8" spans="1:3" ht="15.5" x14ac:dyDescent="0.35">
      <c r="A8" s="130">
        <v>100</v>
      </c>
      <c r="B8" s="3" t="s">
        <v>2</v>
      </c>
      <c r="C8" s="131">
        <f>SUM(C9:C12)</f>
        <v>2082617.14</v>
      </c>
    </row>
    <row r="9" spans="1:3" ht="112.5" x14ac:dyDescent="0.35">
      <c r="A9" s="132" t="s">
        <v>291</v>
      </c>
      <c r="B9" s="4" t="s">
        <v>3</v>
      </c>
      <c r="C9" s="133">
        <v>699984.85</v>
      </c>
    </row>
    <row r="10" spans="1:3" ht="148.5" customHeight="1" x14ac:dyDescent="0.35">
      <c r="A10" s="134" t="s">
        <v>292</v>
      </c>
      <c r="B10" s="4" t="s">
        <v>4</v>
      </c>
      <c r="C10" s="135">
        <v>11156.37</v>
      </c>
    </row>
    <row r="11" spans="1:3" ht="120" customHeight="1" x14ac:dyDescent="0.35">
      <c r="A11" s="134" t="s">
        <v>293</v>
      </c>
      <c r="B11" s="4" t="s">
        <v>10</v>
      </c>
      <c r="C11" s="135">
        <v>1468132.51</v>
      </c>
    </row>
    <row r="12" spans="1:3" ht="123" customHeight="1" x14ac:dyDescent="0.35">
      <c r="A12" s="134" t="s">
        <v>294</v>
      </c>
      <c r="B12" s="4" t="s">
        <v>11</v>
      </c>
      <c r="C12" s="135">
        <v>-96656.59</v>
      </c>
    </row>
    <row r="13" spans="1:3" ht="21" customHeight="1" x14ac:dyDescent="0.35">
      <c r="A13" s="136">
        <v>182</v>
      </c>
      <c r="B13" s="6" t="s">
        <v>12</v>
      </c>
      <c r="C13" s="137">
        <f>SUM(C14:C33)</f>
        <v>3009545.1900000004</v>
      </c>
    </row>
    <row r="14" spans="1:3" ht="200.25" customHeight="1" x14ac:dyDescent="0.35">
      <c r="A14" s="138" t="s">
        <v>296</v>
      </c>
      <c r="B14" s="68" t="s">
        <v>295</v>
      </c>
      <c r="C14" s="135">
        <v>773294.28</v>
      </c>
    </row>
    <row r="15" spans="1:3" ht="150.75" customHeight="1" x14ac:dyDescent="0.35">
      <c r="A15" s="138" t="s">
        <v>297</v>
      </c>
      <c r="B15" s="4" t="s">
        <v>298</v>
      </c>
      <c r="C15" s="135">
        <v>537.65</v>
      </c>
    </row>
    <row r="16" spans="1:3" ht="204.75" customHeight="1" x14ac:dyDescent="0.35">
      <c r="A16" s="139" t="s">
        <v>300</v>
      </c>
      <c r="B16" s="4" t="s">
        <v>299</v>
      </c>
      <c r="C16" s="135">
        <v>1440.97</v>
      </c>
    </row>
    <row r="17" spans="1:3" ht="240.75" customHeight="1" x14ac:dyDescent="0.35">
      <c r="A17" s="139" t="s">
        <v>301</v>
      </c>
      <c r="B17" s="4" t="s">
        <v>13</v>
      </c>
      <c r="C17" s="135">
        <v>5823.98</v>
      </c>
    </row>
    <row r="18" spans="1:3" ht="209.25" customHeight="1" x14ac:dyDescent="0.35">
      <c r="A18" s="134" t="s">
        <v>302</v>
      </c>
      <c r="B18" s="4" t="s">
        <v>15</v>
      </c>
      <c r="C18" s="135">
        <v>0.91</v>
      </c>
    </row>
    <row r="19" spans="1:3" ht="241.5" customHeight="1" x14ac:dyDescent="0.35">
      <c r="A19" s="134" t="s">
        <v>303</v>
      </c>
      <c r="B19" s="4" t="s">
        <v>16</v>
      </c>
      <c r="C19" s="140">
        <v>40</v>
      </c>
    </row>
    <row r="20" spans="1:3" ht="132.75" customHeight="1" x14ac:dyDescent="0.35">
      <c r="A20" s="134" t="s">
        <v>305</v>
      </c>
      <c r="B20" s="4" t="s">
        <v>304</v>
      </c>
      <c r="C20" s="135">
        <v>11834.86</v>
      </c>
    </row>
    <row r="21" spans="1:3" ht="144.75" customHeight="1" x14ac:dyDescent="0.35">
      <c r="A21" s="134" t="s">
        <v>307</v>
      </c>
      <c r="B21" s="4" t="s">
        <v>306</v>
      </c>
      <c r="C21" s="140">
        <v>25</v>
      </c>
    </row>
    <row r="22" spans="1:3" ht="87.75" customHeight="1" x14ac:dyDescent="0.35">
      <c r="A22" s="134" t="s">
        <v>308</v>
      </c>
      <c r="B22" s="4" t="s">
        <v>17</v>
      </c>
      <c r="C22" s="140">
        <v>1664.4</v>
      </c>
    </row>
    <row r="23" spans="1:3" ht="70.5" x14ac:dyDescent="0.35">
      <c r="A23" s="141" t="s">
        <v>310</v>
      </c>
      <c r="B23" s="4" t="s">
        <v>309</v>
      </c>
      <c r="C23" s="140">
        <v>5.0199999999999996</v>
      </c>
    </row>
    <row r="24" spans="1:3" ht="117" customHeight="1" x14ac:dyDescent="0.35">
      <c r="A24" s="134" t="s">
        <v>311</v>
      </c>
      <c r="B24" s="4" t="s">
        <v>312</v>
      </c>
      <c r="C24" s="140">
        <v>5.03</v>
      </c>
    </row>
    <row r="25" spans="1:3" ht="139.5" customHeight="1" x14ac:dyDescent="0.35">
      <c r="A25" s="134" t="s">
        <v>313</v>
      </c>
      <c r="B25" s="4" t="s">
        <v>18</v>
      </c>
      <c r="C25" s="140">
        <v>59839.12</v>
      </c>
    </row>
    <row r="26" spans="1:3" ht="99" customHeight="1" x14ac:dyDescent="0.35">
      <c r="A26" s="134" t="s">
        <v>314</v>
      </c>
      <c r="B26" s="4" t="s">
        <v>19</v>
      </c>
      <c r="C26" s="140">
        <v>8942.02</v>
      </c>
    </row>
    <row r="27" spans="1:3" ht="119.25" customHeight="1" x14ac:dyDescent="0.35">
      <c r="A27" s="134" t="s">
        <v>315</v>
      </c>
      <c r="B27" s="4" t="s">
        <v>20</v>
      </c>
      <c r="C27" s="140">
        <v>2002076.63</v>
      </c>
    </row>
    <row r="28" spans="1:3" ht="83.25" customHeight="1" x14ac:dyDescent="0.35">
      <c r="A28" s="134" t="s">
        <v>316</v>
      </c>
      <c r="B28" s="4" t="s">
        <v>21</v>
      </c>
      <c r="C28" s="140">
        <v>47791.6</v>
      </c>
    </row>
    <row r="29" spans="1:3" ht="87" customHeight="1" x14ac:dyDescent="0.35">
      <c r="A29" s="134" t="s">
        <v>317</v>
      </c>
      <c r="B29" s="4" t="s">
        <v>22</v>
      </c>
      <c r="C29" s="140">
        <v>0</v>
      </c>
    </row>
    <row r="30" spans="1:3" ht="118.5" customHeight="1" x14ac:dyDescent="0.35">
      <c r="A30" s="134" t="s">
        <v>318</v>
      </c>
      <c r="B30" s="4" t="s">
        <v>23</v>
      </c>
      <c r="C30" s="140">
        <v>1000</v>
      </c>
    </row>
    <row r="31" spans="1:3" ht="117" customHeight="1" x14ac:dyDescent="0.35">
      <c r="A31" s="134" t="s">
        <v>319</v>
      </c>
      <c r="B31" s="4" t="s">
        <v>24</v>
      </c>
      <c r="C31" s="140">
        <v>85606.54</v>
      </c>
    </row>
    <row r="32" spans="1:3" ht="87" customHeight="1" x14ac:dyDescent="0.35">
      <c r="A32" s="134" t="s">
        <v>320</v>
      </c>
      <c r="B32" s="4" t="s">
        <v>25</v>
      </c>
      <c r="C32" s="140">
        <v>9617.18</v>
      </c>
    </row>
    <row r="33" spans="1:3" ht="117.75" customHeight="1" x14ac:dyDescent="0.35">
      <c r="A33" s="134" t="s">
        <v>321</v>
      </c>
      <c r="B33" s="4" t="s">
        <v>26</v>
      </c>
      <c r="C33" s="140">
        <v>0</v>
      </c>
    </row>
    <row r="34" spans="1:3" ht="45" customHeight="1" x14ac:dyDescent="0.35">
      <c r="A34" s="142">
        <v>802</v>
      </c>
      <c r="B34" s="7" t="s">
        <v>27</v>
      </c>
      <c r="C34" s="140">
        <f>C35</f>
        <v>9323700</v>
      </c>
    </row>
    <row r="35" spans="1:3" ht="57.75" customHeight="1" x14ac:dyDescent="0.35">
      <c r="A35" s="134" t="s">
        <v>322</v>
      </c>
      <c r="B35" s="4" t="s">
        <v>28</v>
      </c>
      <c r="C35" s="140">
        <v>9323700</v>
      </c>
    </row>
    <row r="36" spans="1:3" ht="30.5" x14ac:dyDescent="0.35">
      <c r="A36" s="143">
        <v>850</v>
      </c>
      <c r="B36" s="6" t="s">
        <v>29</v>
      </c>
      <c r="C36" s="140">
        <f>SUM(C37:C46)</f>
        <v>22158214.899999999</v>
      </c>
    </row>
    <row r="37" spans="1:3" ht="45.75" customHeight="1" x14ac:dyDescent="0.35">
      <c r="A37" s="134" t="s">
        <v>323</v>
      </c>
      <c r="B37" s="4" t="s">
        <v>30</v>
      </c>
      <c r="C37" s="140">
        <v>2904.37</v>
      </c>
    </row>
    <row r="38" spans="1:3" ht="51" customHeight="1" x14ac:dyDescent="0.35">
      <c r="A38" s="134" t="s">
        <v>324</v>
      </c>
      <c r="B38" s="4" t="s">
        <v>31</v>
      </c>
      <c r="C38" s="140">
        <v>286862.68</v>
      </c>
    </row>
    <row r="39" spans="1:3" ht="122.25" customHeight="1" x14ac:dyDescent="0.35">
      <c r="A39" s="134" t="s">
        <v>325</v>
      </c>
      <c r="B39" s="4" t="s">
        <v>32</v>
      </c>
      <c r="C39" s="140">
        <v>10431161</v>
      </c>
    </row>
    <row r="40" spans="1:3" ht="63" customHeight="1" x14ac:dyDescent="0.35">
      <c r="A40" s="132" t="s">
        <v>326</v>
      </c>
      <c r="B40" s="4" t="s">
        <v>33</v>
      </c>
      <c r="C40" s="140">
        <v>339019.52000000002</v>
      </c>
    </row>
    <row r="41" spans="1:3" ht="56.5" x14ac:dyDescent="0.35">
      <c r="A41" s="132" t="s">
        <v>327</v>
      </c>
      <c r="B41" s="4" t="s">
        <v>34</v>
      </c>
      <c r="C41" s="140">
        <v>9427741</v>
      </c>
    </row>
    <row r="42" spans="1:3" ht="154.5" x14ac:dyDescent="0.35">
      <c r="A42" s="141" t="s">
        <v>328</v>
      </c>
      <c r="B42" s="4" t="s">
        <v>329</v>
      </c>
      <c r="C42" s="140">
        <v>0</v>
      </c>
    </row>
    <row r="43" spans="1:3" ht="112.5" x14ac:dyDescent="0.35">
      <c r="A43" s="132" t="s">
        <v>330</v>
      </c>
      <c r="B43" s="4" t="s">
        <v>331</v>
      </c>
      <c r="C43" s="140">
        <v>0</v>
      </c>
    </row>
    <row r="44" spans="1:3" ht="140.5" x14ac:dyDescent="0.35">
      <c r="A44" s="132" t="s">
        <v>332</v>
      </c>
      <c r="B44" s="4" t="s">
        <v>35</v>
      </c>
      <c r="C44" s="140">
        <v>314354</v>
      </c>
    </row>
    <row r="45" spans="1:3" ht="28.5" x14ac:dyDescent="0.35">
      <c r="A45" s="132" t="s">
        <v>333</v>
      </c>
      <c r="B45" s="4" t="s">
        <v>36</v>
      </c>
      <c r="C45" s="140">
        <v>0</v>
      </c>
    </row>
    <row r="46" spans="1:3" ht="112.5" x14ac:dyDescent="0.35">
      <c r="A46" s="132" t="s">
        <v>334</v>
      </c>
      <c r="B46" s="4" t="s">
        <v>37</v>
      </c>
      <c r="C46" s="140">
        <v>1356172.33</v>
      </c>
    </row>
    <row r="47" spans="1:3" ht="15" thickBot="1" x14ac:dyDescent="0.4">
      <c r="A47" s="144" t="s">
        <v>38</v>
      </c>
      <c r="B47" s="145"/>
      <c r="C47" s="146">
        <f>C36+C34+C13+C8</f>
        <v>36574077.229999997</v>
      </c>
    </row>
  </sheetData>
  <mergeCells count="1">
    <mergeCell ref="A5:C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workbookViewId="0">
      <selection activeCell="A35" sqref="A35"/>
    </sheetView>
  </sheetViews>
  <sheetFormatPr defaultRowHeight="14.5" x14ac:dyDescent="0.35"/>
  <cols>
    <col min="1" max="1" width="46.81640625" customWidth="1"/>
    <col min="2" max="2" width="4.453125" customWidth="1"/>
    <col min="3" max="3" width="3.81640625" customWidth="1"/>
    <col min="4" max="4" width="4.7265625" customWidth="1"/>
    <col min="5" max="5" width="11.26953125" customWidth="1"/>
    <col min="6" max="6" width="4.453125" customWidth="1"/>
    <col min="7" max="7" width="10.81640625" customWidth="1"/>
  </cols>
  <sheetData>
    <row r="1" spans="1:7" x14ac:dyDescent="0.35">
      <c r="A1" s="151" t="s">
        <v>241</v>
      </c>
      <c r="B1" s="151"/>
      <c r="C1" s="151"/>
      <c r="D1" s="151"/>
      <c r="E1" s="152"/>
      <c r="F1" s="152"/>
      <c r="G1" s="152"/>
    </row>
    <row r="2" spans="1:7" x14ac:dyDescent="0.35">
      <c r="A2" s="151" t="s">
        <v>40</v>
      </c>
      <c r="B2" s="151"/>
      <c r="C2" s="151"/>
      <c r="D2" s="151"/>
      <c r="E2" s="152"/>
      <c r="F2" s="152"/>
      <c r="G2" s="152"/>
    </row>
    <row r="3" spans="1:7" x14ac:dyDescent="0.35">
      <c r="A3" s="151" t="s">
        <v>41</v>
      </c>
      <c r="B3" s="151"/>
      <c r="C3" s="151"/>
      <c r="D3" s="151"/>
      <c r="E3" s="152"/>
      <c r="F3" s="152"/>
      <c r="G3" s="152"/>
    </row>
    <row r="4" spans="1:7" x14ac:dyDescent="0.35">
      <c r="A4" s="151" t="s">
        <v>42</v>
      </c>
      <c r="B4" s="151"/>
      <c r="C4" s="151"/>
      <c r="D4" s="151"/>
      <c r="E4" s="152"/>
      <c r="F4" s="152"/>
      <c r="G4" s="152"/>
    </row>
    <row r="5" spans="1:7" x14ac:dyDescent="0.35">
      <c r="A5" s="151" t="s">
        <v>43</v>
      </c>
      <c r="B5" s="151"/>
      <c r="C5" s="151"/>
      <c r="D5" s="151"/>
      <c r="E5" s="152"/>
      <c r="F5" s="152"/>
      <c r="G5" s="152"/>
    </row>
    <row r="6" spans="1:7" x14ac:dyDescent="0.35">
      <c r="A6" s="8"/>
      <c r="B6" s="8"/>
      <c r="C6" s="8"/>
      <c r="D6" s="8"/>
      <c r="E6" s="43"/>
      <c r="F6" s="43"/>
      <c r="G6" s="43"/>
    </row>
    <row r="7" spans="1:7" x14ac:dyDescent="0.35">
      <c r="A7" s="8"/>
      <c r="B7" s="8"/>
      <c r="C7" s="8"/>
      <c r="D7" s="42"/>
      <c r="E7" s="43"/>
      <c r="F7" s="43"/>
      <c r="G7" s="43"/>
    </row>
    <row r="8" spans="1:7" ht="38.25" customHeight="1" x14ac:dyDescent="0.35">
      <c r="A8" s="153" t="s">
        <v>242</v>
      </c>
      <c r="B8" s="153"/>
      <c r="C8" s="153"/>
      <c r="D8" s="153"/>
      <c r="E8" s="152"/>
      <c r="F8" s="152"/>
      <c r="G8" s="152"/>
    </row>
    <row r="9" spans="1:7" x14ac:dyDescent="0.35">
      <c r="A9" s="5"/>
      <c r="B9" s="5"/>
      <c r="C9" s="5"/>
      <c r="D9" s="5"/>
      <c r="E9" s="43"/>
      <c r="F9" s="43"/>
      <c r="G9" s="43"/>
    </row>
    <row r="10" spans="1:7" ht="31.5" x14ac:dyDescent="0.35">
      <c r="A10" s="9" t="s">
        <v>1</v>
      </c>
      <c r="B10" s="9" t="s">
        <v>137</v>
      </c>
      <c r="C10" s="9" t="s">
        <v>138</v>
      </c>
      <c r="D10" s="9" t="s">
        <v>148</v>
      </c>
      <c r="E10" s="44" t="s">
        <v>154</v>
      </c>
      <c r="F10" s="44" t="s">
        <v>239</v>
      </c>
      <c r="G10" s="50" t="s">
        <v>240</v>
      </c>
    </row>
    <row r="11" spans="1:7" x14ac:dyDescent="0.35">
      <c r="A11" s="10" t="s">
        <v>243</v>
      </c>
      <c r="B11" s="26">
        <v>850</v>
      </c>
      <c r="C11" s="31" t="s">
        <v>14</v>
      </c>
      <c r="D11" s="31" t="s">
        <v>14</v>
      </c>
      <c r="E11" s="31" t="s">
        <v>14</v>
      </c>
      <c r="F11" s="29"/>
      <c r="G11" s="51">
        <f>G12+G53+G66+G89+G128+G144+G165+G175+G134</f>
        <v>32963137.709999997</v>
      </c>
    </row>
    <row r="12" spans="1:7" x14ac:dyDescent="0.35">
      <c r="A12" s="10" t="s">
        <v>244</v>
      </c>
      <c r="B12" s="26">
        <v>850</v>
      </c>
      <c r="C12" s="31" t="s">
        <v>143</v>
      </c>
      <c r="D12" s="31" t="s">
        <v>149</v>
      </c>
      <c r="E12" s="32" t="s">
        <v>14</v>
      </c>
      <c r="F12" s="28"/>
      <c r="G12" s="52">
        <f>G14+G18+G38+G43</f>
        <v>4329324.6100000003</v>
      </c>
    </row>
    <row r="13" spans="1:7" ht="33.75" customHeight="1" x14ac:dyDescent="0.35">
      <c r="A13" s="12" t="s">
        <v>245</v>
      </c>
      <c r="B13" s="26">
        <v>850</v>
      </c>
      <c r="C13" s="33" t="s">
        <v>143</v>
      </c>
      <c r="D13" s="33" t="s">
        <v>150</v>
      </c>
      <c r="E13" s="33" t="s">
        <v>14</v>
      </c>
      <c r="F13" s="28"/>
      <c r="G13" s="53">
        <f>G14</f>
        <v>601177.43999999994</v>
      </c>
    </row>
    <row r="14" spans="1:7" ht="48.75" customHeight="1" x14ac:dyDescent="0.35">
      <c r="A14" s="12" t="s">
        <v>246</v>
      </c>
      <c r="B14" s="26">
        <v>850</v>
      </c>
      <c r="C14" s="33" t="s">
        <v>143</v>
      </c>
      <c r="D14" s="33" t="s">
        <v>150</v>
      </c>
      <c r="E14" s="33" t="s">
        <v>227</v>
      </c>
      <c r="F14" s="28">
        <v>100</v>
      </c>
      <c r="G14" s="53">
        <f>G15</f>
        <v>601177.43999999994</v>
      </c>
    </row>
    <row r="15" spans="1:7" ht="26.25" customHeight="1" x14ac:dyDescent="0.35">
      <c r="A15" s="17" t="s">
        <v>247</v>
      </c>
      <c r="B15" s="26">
        <v>850</v>
      </c>
      <c r="C15" s="33" t="s">
        <v>143</v>
      </c>
      <c r="D15" s="33" t="s">
        <v>150</v>
      </c>
      <c r="E15" s="28" t="s">
        <v>227</v>
      </c>
      <c r="F15" s="28">
        <v>120</v>
      </c>
      <c r="G15" s="53">
        <f>SUM(G16:G17)</f>
        <v>601177.43999999994</v>
      </c>
    </row>
    <row r="16" spans="1:7" ht="30.75" customHeight="1" x14ac:dyDescent="0.35">
      <c r="A16" s="12" t="s">
        <v>248</v>
      </c>
      <c r="B16" s="26">
        <v>850</v>
      </c>
      <c r="C16" s="33" t="s">
        <v>143</v>
      </c>
      <c r="D16" s="33" t="s">
        <v>150</v>
      </c>
      <c r="E16" s="28" t="s">
        <v>227</v>
      </c>
      <c r="F16" s="28">
        <v>121</v>
      </c>
      <c r="G16" s="53">
        <v>477489.91999999998</v>
      </c>
    </row>
    <row r="17" spans="1:7" ht="31.5" x14ac:dyDescent="0.35">
      <c r="A17" s="12" t="s">
        <v>249</v>
      </c>
      <c r="B17" s="26">
        <v>850</v>
      </c>
      <c r="C17" s="33" t="s">
        <v>143</v>
      </c>
      <c r="D17" s="33" t="s">
        <v>150</v>
      </c>
      <c r="E17" s="28" t="s">
        <v>227</v>
      </c>
      <c r="F17" s="28">
        <v>129</v>
      </c>
      <c r="G17" s="53">
        <v>123687.52</v>
      </c>
    </row>
    <row r="18" spans="1:7" ht="36" customHeight="1" x14ac:dyDescent="0.35">
      <c r="A18" s="12" t="s">
        <v>250</v>
      </c>
      <c r="B18" s="26">
        <v>850</v>
      </c>
      <c r="C18" s="33" t="s">
        <v>143</v>
      </c>
      <c r="D18" s="33" t="s">
        <v>145</v>
      </c>
      <c r="E18" s="33"/>
      <c r="F18" s="30"/>
      <c r="G18" s="53">
        <f>G19+G23+G26+G30+G33</f>
        <v>3248632.42</v>
      </c>
    </row>
    <row r="19" spans="1:7" ht="42" x14ac:dyDescent="0.35">
      <c r="A19" s="12" t="s">
        <v>246</v>
      </c>
      <c r="B19" s="26">
        <v>850</v>
      </c>
      <c r="C19" s="33" t="s">
        <v>143</v>
      </c>
      <c r="D19" s="33" t="s">
        <v>145</v>
      </c>
      <c r="E19" s="33" t="s">
        <v>226</v>
      </c>
      <c r="F19" s="28">
        <v>100</v>
      </c>
      <c r="G19" s="53">
        <f>G20</f>
        <v>20175.64</v>
      </c>
    </row>
    <row r="20" spans="1:7" ht="21" x14ac:dyDescent="0.35">
      <c r="A20" s="17" t="s">
        <v>247</v>
      </c>
      <c r="B20" s="26">
        <v>850</v>
      </c>
      <c r="C20" s="33" t="s">
        <v>143</v>
      </c>
      <c r="D20" s="33" t="s">
        <v>145</v>
      </c>
      <c r="E20" s="33" t="s">
        <v>226</v>
      </c>
      <c r="F20" s="28">
        <v>120</v>
      </c>
      <c r="G20" s="53">
        <f>G21+G22</f>
        <v>20175.64</v>
      </c>
    </row>
    <row r="21" spans="1:7" ht="21" x14ac:dyDescent="0.35">
      <c r="A21" s="12" t="s">
        <v>248</v>
      </c>
      <c r="B21" s="26">
        <v>850</v>
      </c>
      <c r="C21" s="33" t="s">
        <v>143</v>
      </c>
      <c r="D21" s="33" t="s">
        <v>145</v>
      </c>
      <c r="E21" s="33" t="s">
        <v>226</v>
      </c>
      <c r="F21" s="28">
        <v>121</v>
      </c>
      <c r="G21" s="53">
        <v>15495.9</v>
      </c>
    </row>
    <row r="22" spans="1:7" ht="31.5" x14ac:dyDescent="0.35">
      <c r="A22" s="12" t="s">
        <v>249</v>
      </c>
      <c r="B22" s="26">
        <v>850</v>
      </c>
      <c r="C22" s="33" t="s">
        <v>143</v>
      </c>
      <c r="D22" s="33" t="s">
        <v>145</v>
      </c>
      <c r="E22" s="33" t="s">
        <v>226</v>
      </c>
      <c r="F22" s="28">
        <v>129</v>
      </c>
      <c r="G22" s="53">
        <v>4679.74</v>
      </c>
    </row>
    <row r="23" spans="1:7" ht="24" customHeight="1" x14ac:dyDescent="0.35">
      <c r="A23" s="17" t="s">
        <v>66</v>
      </c>
      <c r="B23" s="26">
        <v>850</v>
      </c>
      <c r="C23" s="33" t="s">
        <v>143</v>
      </c>
      <c r="D23" s="33" t="s">
        <v>145</v>
      </c>
      <c r="E23" s="33" t="s">
        <v>226</v>
      </c>
      <c r="F23" s="28">
        <v>200</v>
      </c>
      <c r="G23" s="53">
        <f>G24</f>
        <v>6436.5</v>
      </c>
    </row>
    <row r="24" spans="1:7" ht="31.5" customHeight="1" x14ac:dyDescent="0.35">
      <c r="A24" s="17" t="s">
        <v>251</v>
      </c>
      <c r="B24" s="26">
        <v>850</v>
      </c>
      <c r="C24" s="33" t="s">
        <v>143</v>
      </c>
      <c r="D24" s="33" t="s">
        <v>145</v>
      </c>
      <c r="E24" s="33" t="s">
        <v>226</v>
      </c>
      <c r="F24" s="28">
        <v>240</v>
      </c>
      <c r="G24" s="53">
        <f>G25</f>
        <v>6436.5</v>
      </c>
    </row>
    <row r="25" spans="1:7" ht="25.5" customHeight="1" x14ac:dyDescent="0.35">
      <c r="A25" s="12" t="s">
        <v>252</v>
      </c>
      <c r="B25" s="26">
        <v>850</v>
      </c>
      <c r="C25" s="33" t="s">
        <v>143</v>
      </c>
      <c r="D25" s="33" t="s">
        <v>145</v>
      </c>
      <c r="E25" s="33" t="s">
        <v>226</v>
      </c>
      <c r="F25" s="28">
        <v>244</v>
      </c>
      <c r="G25" s="53">
        <v>6436.5</v>
      </c>
    </row>
    <row r="26" spans="1:7" ht="42" x14ac:dyDescent="0.35">
      <c r="A26" s="12" t="s">
        <v>246</v>
      </c>
      <c r="B26" s="26">
        <v>850</v>
      </c>
      <c r="C26" s="33" t="s">
        <v>143</v>
      </c>
      <c r="D26" s="33" t="s">
        <v>145</v>
      </c>
      <c r="E26" s="33" t="s">
        <v>228</v>
      </c>
      <c r="F26" s="28">
        <v>100</v>
      </c>
      <c r="G26" s="53">
        <f>G27</f>
        <v>2812122.38</v>
      </c>
    </row>
    <row r="27" spans="1:7" ht="21" x14ac:dyDescent="0.35">
      <c r="A27" s="17" t="s">
        <v>247</v>
      </c>
      <c r="B27" s="26">
        <v>850</v>
      </c>
      <c r="C27" s="33" t="s">
        <v>143</v>
      </c>
      <c r="D27" s="33" t="s">
        <v>145</v>
      </c>
      <c r="E27" s="33" t="s">
        <v>228</v>
      </c>
      <c r="F27" s="28">
        <v>120</v>
      </c>
      <c r="G27" s="53">
        <f>G28+G29</f>
        <v>2812122.38</v>
      </c>
    </row>
    <row r="28" spans="1:7" ht="21" x14ac:dyDescent="0.35">
      <c r="A28" s="12" t="s">
        <v>248</v>
      </c>
      <c r="B28" s="26">
        <v>850</v>
      </c>
      <c r="C28" s="33" t="s">
        <v>143</v>
      </c>
      <c r="D28" s="33" t="s">
        <v>145</v>
      </c>
      <c r="E28" s="33" t="s">
        <v>228</v>
      </c>
      <c r="F28" s="28">
        <v>121</v>
      </c>
      <c r="G28" s="53">
        <v>2164608.12</v>
      </c>
    </row>
    <row r="29" spans="1:7" ht="31.5" x14ac:dyDescent="0.35">
      <c r="A29" s="12" t="s">
        <v>249</v>
      </c>
      <c r="B29" s="26">
        <v>850</v>
      </c>
      <c r="C29" s="33" t="s">
        <v>143</v>
      </c>
      <c r="D29" s="33" t="s">
        <v>145</v>
      </c>
      <c r="E29" s="33" t="s">
        <v>228</v>
      </c>
      <c r="F29" s="28">
        <v>129</v>
      </c>
      <c r="G29" s="53">
        <v>647514.26</v>
      </c>
    </row>
    <row r="30" spans="1:7" ht="21" x14ac:dyDescent="0.35">
      <c r="A30" s="17" t="s">
        <v>66</v>
      </c>
      <c r="B30" s="26">
        <v>850</v>
      </c>
      <c r="C30" s="33" t="s">
        <v>143</v>
      </c>
      <c r="D30" s="33" t="s">
        <v>145</v>
      </c>
      <c r="E30" s="33" t="s">
        <v>228</v>
      </c>
      <c r="F30" s="28">
        <v>200</v>
      </c>
      <c r="G30" s="53">
        <f>G31</f>
        <v>371999.19</v>
      </c>
    </row>
    <row r="31" spans="1:7" ht="21" x14ac:dyDescent="0.35">
      <c r="A31" s="17" t="s">
        <v>251</v>
      </c>
      <c r="B31" s="26">
        <v>850</v>
      </c>
      <c r="C31" s="33" t="s">
        <v>143</v>
      </c>
      <c r="D31" s="33" t="s">
        <v>145</v>
      </c>
      <c r="E31" s="33" t="s">
        <v>228</v>
      </c>
      <c r="F31" s="28">
        <v>240</v>
      </c>
      <c r="G31" s="53">
        <f>G32</f>
        <v>371999.19</v>
      </c>
    </row>
    <row r="32" spans="1:7" ht="21" x14ac:dyDescent="0.35">
      <c r="A32" s="12" t="s">
        <v>252</v>
      </c>
      <c r="B32" s="26">
        <v>850</v>
      </c>
      <c r="C32" s="33" t="s">
        <v>143</v>
      </c>
      <c r="D32" s="33" t="s">
        <v>145</v>
      </c>
      <c r="E32" s="33" t="s">
        <v>228</v>
      </c>
      <c r="F32" s="28">
        <v>244</v>
      </c>
      <c r="G32" s="53">
        <v>371999.19</v>
      </c>
    </row>
    <row r="33" spans="1:7" x14ac:dyDescent="0.35">
      <c r="A33" s="19" t="s">
        <v>123</v>
      </c>
      <c r="B33" s="26">
        <v>850</v>
      </c>
      <c r="C33" s="33" t="s">
        <v>143</v>
      </c>
      <c r="D33" s="33" t="s">
        <v>145</v>
      </c>
      <c r="E33" s="33" t="s">
        <v>228</v>
      </c>
      <c r="F33" s="28">
        <v>800</v>
      </c>
      <c r="G33" s="53">
        <f>G34</f>
        <v>37898.71</v>
      </c>
    </row>
    <row r="34" spans="1:7" x14ac:dyDescent="0.35">
      <c r="A34" s="19" t="s">
        <v>253</v>
      </c>
      <c r="B34" s="26">
        <v>850</v>
      </c>
      <c r="C34" s="33" t="s">
        <v>143</v>
      </c>
      <c r="D34" s="33" t="s">
        <v>145</v>
      </c>
      <c r="E34" s="33" t="s">
        <v>228</v>
      </c>
      <c r="F34" s="28">
        <v>850</v>
      </c>
      <c r="G34" s="53">
        <f>G35+G36+G37</f>
        <v>37898.71</v>
      </c>
    </row>
    <row r="35" spans="1:7" x14ac:dyDescent="0.35">
      <c r="A35" s="19" t="s">
        <v>254</v>
      </c>
      <c r="B35" s="26">
        <v>850</v>
      </c>
      <c r="C35" s="33" t="s">
        <v>143</v>
      </c>
      <c r="D35" s="33" t="s">
        <v>145</v>
      </c>
      <c r="E35" s="33" t="s">
        <v>228</v>
      </c>
      <c r="F35" s="28">
        <v>851</v>
      </c>
      <c r="G35" s="53">
        <v>11232</v>
      </c>
    </row>
    <row r="36" spans="1:7" x14ac:dyDescent="0.35">
      <c r="A36" s="19" t="s">
        <v>255</v>
      </c>
      <c r="B36" s="26">
        <v>850</v>
      </c>
      <c r="C36" s="33" t="s">
        <v>143</v>
      </c>
      <c r="D36" s="33" t="s">
        <v>145</v>
      </c>
      <c r="E36" s="33" t="s">
        <v>228</v>
      </c>
      <c r="F36" s="28">
        <v>852</v>
      </c>
      <c r="G36" s="53">
        <v>5166.71</v>
      </c>
    </row>
    <row r="37" spans="1:7" x14ac:dyDescent="0.35">
      <c r="A37" s="12" t="s">
        <v>256</v>
      </c>
      <c r="B37" s="26">
        <v>850</v>
      </c>
      <c r="C37" s="33" t="s">
        <v>143</v>
      </c>
      <c r="D37" s="33" t="s">
        <v>145</v>
      </c>
      <c r="E37" s="33" t="s">
        <v>228</v>
      </c>
      <c r="F37" s="28">
        <v>853</v>
      </c>
      <c r="G37" s="53">
        <v>21500</v>
      </c>
    </row>
    <row r="38" spans="1:7" ht="30.75" customHeight="1" x14ac:dyDescent="0.35">
      <c r="A38" s="12" t="s">
        <v>257</v>
      </c>
      <c r="B38" s="26">
        <v>850</v>
      </c>
      <c r="C38" s="33" t="s">
        <v>143</v>
      </c>
      <c r="D38" s="33" t="s">
        <v>153</v>
      </c>
      <c r="E38" s="32"/>
      <c r="F38" s="27"/>
      <c r="G38" s="53">
        <f>G39+G41</f>
        <v>99702.720000000001</v>
      </c>
    </row>
    <row r="39" spans="1:7" x14ac:dyDescent="0.35">
      <c r="A39" s="12" t="s">
        <v>49</v>
      </c>
      <c r="B39" s="26">
        <v>850</v>
      </c>
      <c r="C39" s="33" t="s">
        <v>143</v>
      </c>
      <c r="D39" s="33" t="s">
        <v>153</v>
      </c>
      <c r="E39" s="33" t="s">
        <v>229</v>
      </c>
      <c r="F39" s="28">
        <v>500</v>
      </c>
      <c r="G39" s="53">
        <f>G40</f>
        <v>50407.62</v>
      </c>
    </row>
    <row r="40" spans="1:7" x14ac:dyDescent="0.35">
      <c r="A40" s="12" t="s">
        <v>258</v>
      </c>
      <c r="B40" s="26">
        <v>850</v>
      </c>
      <c r="C40" s="33" t="s">
        <v>143</v>
      </c>
      <c r="D40" s="33" t="s">
        <v>153</v>
      </c>
      <c r="E40" s="33" t="s">
        <v>229</v>
      </c>
      <c r="F40" s="28">
        <v>540</v>
      </c>
      <c r="G40" s="53">
        <v>50407.62</v>
      </c>
    </row>
    <row r="41" spans="1:7" x14ac:dyDescent="0.35">
      <c r="A41" s="12" t="s">
        <v>49</v>
      </c>
      <c r="B41" s="26">
        <v>850</v>
      </c>
      <c r="C41" s="33" t="s">
        <v>143</v>
      </c>
      <c r="D41" s="33" t="s">
        <v>153</v>
      </c>
      <c r="E41" s="33" t="s">
        <v>231</v>
      </c>
      <c r="F41" s="28">
        <v>500</v>
      </c>
      <c r="G41" s="53">
        <f>G42</f>
        <v>49295.1</v>
      </c>
    </row>
    <row r="42" spans="1:7" x14ac:dyDescent="0.35">
      <c r="A42" s="12" t="s">
        <v>258</v>
      </c>
      <c r="B42" s="26">
        <v>850</v>
      </c>
      <c r="C42" s="33" t="s">
        <v>143</v>
      </c>
      <c r="D42" s="33" t="s">
        <v>153</v>
      </c>
      <c r="E42" s="33" t="s">
        <v>231</v>
      </c>
      <c r="F42" s="28">
        <v>540</v>
      </c>
      <c r="G42" s="53">
        <v>49295.1</v>
      </c>
    </row>
    <row r="43" spans="1:7" x14ac:dyDescent="0.35">
      <c r="A43" s="17" t="s">
        <v>259</v>
      </c>
      <c r="B43" s="26">
        <v>850</v>
      </c>
      <c r="C43" s="33" t="s">
        <v>143</v>
      </c>
      <c r="D43" s="33" t="s">
        <v>147</v>
      </c>
      <c r="E43" s="28"/>
      <c r="F43" s="30"/>
      <c r="G43" s="53">
        <f>G44+G47+G50</f>
        <v>379812.03</v>
      </c>
    </row>
    <row r="44" spans="1:7" ht="21" x14ac:dyDescent="0.35">
      <c r="A44" s="17" t="s">
        <v>66</v>
      </c>
      <c r="B44" s="26">
        <v>850</v>
      </c>
      <c r="C44" s="33" t="s">
        <v>143</v>
      </c>
      <c r="D44" s="33" t="s">
        <v>147</v>
      </c>
      <c r="E44" s="28" t="s">
        <v>260</v>
      </c>
      <c r="F44" s="28">
        <v>200</v>
      </c>
      <c r="G44" s="53">
        <f>G45</f>
        <v>3500</v>
      </c>
    </row>
    <row r="45" spans="1:7" ht="21" x14ac:dyDescent="0.35">
      <c r="A45" s="17" t="s">
        <v>251</v>
      </c>
      <c r="B45" s="26">
        <v>850</v>
      </c>
      <c r="C45" s="33" t="s">
        <v>143</v>
      </c>
      <c r="D45" s="33" t="s">
        <v>147</v>
      </c>
      <c r="E45" s="28" t="s">
        <v>260</v>
      </c>
      <c r="F45" s="28">
        <v>240</v>
      </c>
      <c r="G45" s="53">
        <f>G46</f>
        <v>3500</v>
      </c>
    </row>
    <row r="46" spans="1:7" ht="21" x14ac:dyDescent="0.35">
      <c r="A46" s="12" t="s">
        <v>252</v>
      </c>
      <c r="B46" s="26">
        <v>850</v>
      </c>
      <c r="C46" s="33" t="s">
        <v>143</v>
      </c>
      <c r="D46" s="33" t="s">
        <v>147</v>
      </c>
      <c r="E46" s="28" t="s">
        <v>260</v>
      </c>
      <c r="F46" s="28">
        <v>244</v>
      </c>
      <c r="G46" s="53">
        <v>3500</v>
      </c>
    </row>
    <row r="47" spans="1:7" ht="21" x14ac:dyDescent="0.35">
      <c r="A47" s="17" t="s">
        <v>66</v>
      </c>
      <c r="B47" s="26">
        <v>850</v>
      </c>
      <c r="C47" s="33" t="s">
        <v>143</v>
      </c>
      <c r="D47" s="33" t="s">
        <v>147</v>
      </c>
      <c r="E47" s="28" t="s">
        <v>260</v>
      </c>
      <c r="F47" s="28">
        <v>200</v>
      </c>
      <c r="G47" s="53">
        <f>G48</f>
        <v>147818.22</v>
      </c>
    </row>
    <row r="48" spans="1:7" ht="21" x14ac:dyDescent="0.35">
      <c r="A48" s="17" t="s">
        <v>251</v>
      </c>
      <c r="B48" s="26">
        <v>850</v>
      </c>
      <c r="C48" s="33" t="s">
        <v>143</v>
      </c>
      <c r="D48" s="33" t="s">
        <v>147</v>
      </c>
      <c r="E48" s="28" t="s">
        <v>260</v>
      </c>
      <c r="F48" s="28">
        <v>240</v>
      </c>
      <c r="G48" s="53">
        <f>G49</f>
        <v>147818.22</v>
      </c>
    </row>
    <row r="49" spans="1:7" ht="21" x14ac:dyDescent="0.35">
      <c r="A49" s="12" t="s">
        <v>252</v>
      </c>
      <c r="B49" s="26">
        <v>850</v>
      </c>
      <c r="C49" s="33" t="s">
        <v>143</v>
      </c>
      <c r="D49" s="33" t="s">
        <v>147</v>
      </c>
      <c r="E49" s="28" t="s">
        <v>260</v>
      </c>
      <c r="F49" s="28">
        <v>244</v>
      </c>
      <c r="G49" s="53">
        <v>147818.22</v>
      </c>
    </row>
    <row r="50" spans="1:7" ht="21" x14ac:dyDescent="0.35">
      <c r="A50" s="17" t="s">
        <v>66</v>
      </c>
      <c r="B50" s="26">
        <v>850</v>
      </c>
      <c r="C50" s="33" t="s">
        <v>143</v>
      </c>
      <c r="D50" s="33" t="s">
        <v>147</v>
      </c>
      <c r="E50" s="28" t="s">
        <v>261</v>
      </c>
      <c r="F50" s="28">
        <v>200</v>
      </c>
      <c r="G50" s="53">
        <f>G51</f>
        <v>228493.81</v>
      </c>
    </row>
    <row r="51" spans="1:7" ht="21" x14ac:dyDescent="0.35">
      <c r="A51" s="17" t="s">
        <v>251</v>
      </c>
      <c r="B51" s="26">
        <v>850</v>
      </c>
      <c r="C51" s="33" t="s">
        <v>143</v>
      </c>
      <c r="D51" s="33" t="s">
        <v>147</v>
      </c>
      <c r="E51" s="28" t="s">
        <v>261</v>
      </c>
      <c r="F51" s="28">
        <v>240</v>
      </c>
      <c r="G51" s="53">
        <f>G52</f>
        <v>228493.81</v>
      </c>
    </row>
    <row r="52" spans="1:7" ht="21" x14ac:dyDescent="0.35">
      <c r="A52" s="12" t="s">
        <v>252</v>
      </c>
      <c r="B52" s="26">
        <v>850</v>
      </c>
      <c r="C52" s="33" t="s">
        <v>143</v>
      </c>
      <c r="D52" s="33" t="s">
        <v>147</v>
      </c>
      <c r="E52" s="28" t="s">
        <v>261</v>
      </c>
      <c r="F52" s="28">
        <v>244</v>
      </c>
      <c r="G52" s="53">
        <v>228493.81</v>
      </c>
    </row>
    <row r="53" spans="1:7" ht="27" customHeight="1" x14ac:dyDescent="0.35">
      <c r="A53" s="58" t="s">
        <v>262</v>
      </c>
      <c r="B53" s="26">
        <v>850</v>
      </c>
      <c r="C53" s="37" t="s">
        <v>146</v>
      </c>
      <c r="D53" s="37" t="s">
        <v>149</v>
      </c>
      <c r="E53" s="28"/>
      <c r="F53" s="28"/>
      <c r="G53" s="53">
        <f>G54+G58+G62</f>
        <v>21037.22</v>
      </c>
    </row>
    <row r="54" spans="1:7" ht="25.5" customHeight="1" x14ac:dyDescent="0.35">
      <c r="A54" s="21" t="s">
        <v>263</v>
      </c>
      <c r="B54" s="26">
        <v>850</v>
      </c>
      <c r="C54" s="38" t="s">
        <v>146</v>
      </c>
      <c r="D54" s="38" t="s">
        <v>151</v>
      </c>
      <c r="E54" s="30"/>
      <c r="F54" s="28"/>
      <c r="G54" s="53">
        <f>G55</f>
        <v>0</v>
      </c>
    </row>
    <row r="55" spans="1:7" ht="21" x14ac:dyDescent="0.35">
      <c r="A55" s="17" t="s">
        <v>66</v>
      </c>
      <c r="B55" s="26">
        <v>850</v>
      </c>
      <c r="C55" s="33" t="s">
        <v>146</v>
      </c>
      <c r="D55" s="33" t="s">
        <v>151</v>
      </c>
      <c r="E55" s="28" t="s">
        <v>230</v>
      </c>
      <c r="F55" s="28">
        <v>200</v>
      </c>
      <c r="G55" s="53">
        <f>G56</f>
        <v>0</v>
      </c>
    </row>
    <row r="56" spans="1:7" ht="21" x14ac:dyDescent="0.35">
      <c r="A56" s="17" t="s">
        <v>251</v>
      </c>
      <c r="B56" s="26">
        <v>850</v>
      </c>
      <c r="C56" s="33" t="s">
        <v>146</v>
      </c>
      <c r="D56" s="33" t="s">
        <v>151</v>
      </c>
      <c r="E56" s="28" t="s">
        <v>230</v>
      </c>
      <c r="F56" s="28">
        <v>240</v>
      </c>
      <c r="G56" s="53">
        <f>G57</f>
        <v>0</v>
      </c>
    </row>
    <row r="57" spans="1:7" ht="21" x14ac:dyDescent="0.35">
      <c r="A57" s="12" t="s">
        <v>252</v>
      </c>
      <c r="B57" s="26">
        <v>850</v>
      </c>
      <c r="C57" s="33" t="s">
        <v>146</v>
      </c>
      <c r="D57" s="33" t="s">
        <v>151</v>
      </c>
      <c r="E57" s="28" t="s">
        <v>230</v>
      </c>
      <c r="F57" s="28">
        <v>244</v>
      </c>
      <c r="G57" s="53">
        <v>0</v>
      </c>
    </row>
    <row r="58" spans="1:7" x14ac:dyDescent="0.35">
      <c r="A58" s="12" t="s">
        <v>264</v>
      </c>
      <c r="B58" s="26">
        <v>850</v>
      </c>
      <c r="C58" s="33" t="s">
        <v>146</v>
      </c>
      <c r="D58" s="33" t="s">
        <v>144</v>
      </c>
      <c r="E58" s="28"/>
      <c r="F58" s="28"/>
      <c r="G58" s="53">
        <f>G59</f>
        <v>21037.22</v>
      </c>
    </row>
    <row r="59" spans="1:7" ht="21" x14ac:dyDescent="0.35">
      <c r="A59" s="17" t="s">
        <v>66</v>
      </c>
      <c r="B59" s="26">
        <v>850</v>
      </c>
      <c r="C59" s="33" t="s">
        <v>146</v>
      </c>
      <c r="D59" s="33" t="s">
        <v>144</v>
      </c>
      <c r="E59" s="28" t="s">
        <v>209</v>
      </c>
      <c r="F59" s="28">
        <v>200</v>
      </c>
      <c r="G59" s="53">
        <f>G60</f>
        <v>21037.22</v>
      </c>
    </row>
    <row r="60" spans="1:7" ht="21" x14ac:dyDescent="0.35">
      <c r="A60" s="17" t="s">
        <v>251</v>
      </c>
      <c r="B60" s="26">
        <v>850</v>
      </c>
      <c r="C60" s="33" t="s">
        <v>146</v>
      </c>
      <c r="D60" s="33" t="s">
        <v>144</v>
      </c>
      <c r="E60" s="28" t="s">
        <v>209</v>
      </c>
      <c r="F60" s="28">
        <v>240</v>
      </c>
      <c r="G60" s="53">
        <f>G61</f>
        <v>21037.22</v>
      </c>
    </row>
    <row r="61" spans="1:7" ht="21" x14ac:dyDescent="0.35">
      <c r="A61" s="12" t="s">
        <v>252</v>
      </c>
      <c r="B61" s="26">
        <v>850</v>
      </c>
      <c r="C61" s="33" t="s">
        <v>146</v>
      </c>
      <c r="D61" s="33" t="s">
        <v>144</v>
      </c>
      <c r="E61" s="28" t="s">
        <v>209</v>
      </c>
      <c r="F61" s="28">
        <v>244</v>
      </c>
      <c r="G61" s="53">
        <v>21037.22</v>
      </c>
    </row>
    <row r="62" spans="1:7" ht="31.5" customHeight="1" x14ac:dyDescent="0.35">
      <c r="A62" s="21" t="s">
        <v>265</v>
      </c>
      <c r="B62" s="26">
        <v>850</v>
      </c>
      <c r="C62" s="33" t="s">
        <v>146</v>
      </c>
      <c r="D62" s="33" t="s">
        <v>152</v>
      </c>
      <c r="E62" s="27"/>
      <c r="F62" s="28"/>
      <c r="G62" s="53">
        <f>G63</f>
        <v>0</v>
      </c>
    </row>
    <row r="63" spans="1:7" ht="21" x14ac:dyDescent="0.35">
      <c r="A63" s="17" t="s">
        <v>66</v>
      </c>
      <c r="B63" s="26">
        <v>850</v>
      </c>
      <c r="C63" s="33" t="s">
        <v>146</v>
      </c>
      <c r="D63" s="33" t="s">
        <v>152</v>
      </c>
      <c r="E63" s="28" t="s">
        <v>211</v>
      </c>
      <c r="F63" s="28">
        <v>200</v>
      </c>
      <c r="G63" s="53">
        <f>G64</f>
        <v>0</v>
      </c>
    </row>
    <row r="64" spans="1:7" ht="21" x14ac:dyDescent="0.35">
      <c r="A64" s="17" t="s">
        <v>251</v>
      </c>
      <c r="B64" s="26">
        <v>850</v>
      </c>
      <c r="C64" s="33" t="s">
        <v>146</v>
      </c>
      <c r="D64" s="33" t="s">
        <v>152</v>
      </c>
      <c r="E64" s="28" t="s">
        <v>211</v>
      </c>
      <c r="F64" s="28">
        <v>240</v>
      </c>
      <c r="G64" s="53">
        <f>G65</f>
        <v>0</v>
      </c>
    </row>
    <row r="65" spans="1:7" ht="27" customHeight="1" x14ac:dyDescent="0.35">
      <c r="A65" s="12" t="s">
        <v>252</v>
      </c>
      <c r="B65" s="26">
        <v>850</v>
      </c>
      <c r="C65" s="33" t="s">
        <v>146</v>
      </c>
      <c r="D65" s="33" t="s">
        <v>152</v>
      </c>
      <c r="E65" s="28" t="s">
        <v>211</v>
      </c>
      <c r="F65" s="28">
        <v>244</v>
      </c>
      <c r="G65" s="53">
        <v>0</v>
      </c>
    </row>
    <row r="66" spans="1:7" x14ac:dyDescent="0.35">
      <c r="A66" s="58" t="s">
        <v>266</v>
      </c>
      <c r="B66" s="26">
        <v>850</v>
      </c>
      <c r="C66" s="32" t="s">
        <v>145</v>
      </c>
      <c r="D66" s="32" t="s">
        <v>149</v>
      </c>
      <c r="E66" s="27"/>
      <c r="G66" s="53">
        <f>G67</f>
        <v>23698349.280000001</v>
      </c>
    </row>
    <row r="67" spans="1:7" x14ac:dyDescent="0.35">
      <c r="A67" s="21" t="s">
        <v>267</v>
      </c>
      <c r="B67" s="26">
        <v>850</v>
      </c>
      <c r="C67" s="33" t="s">
        <v>145</v>
      </c>
      <c r="D67" s="33" t="s">
        <v>151</v>
      </c>
      <c r="E67" s="27"/>
      <c r="F67" s="28"/>
      <c r="G67" s="53">
        <f>G68+G71+G74+G77+G80+G83+G86</f>
        <v>23698349.280000001</v>
      </c>
    </row>
    <row r="68" spans="1:7" ht="21" x14ac:dyDescent="0.35">
      <c r="A68" s="17" t="s">
        <v>66</v>
      </c>
      <c r="B68" s="26">
        <v>850</v>
      </c>
      <c r="C68" s="33" t="s">
        <v>145</v>
      </c>
      <c r="D68" s="33" t="s">
        <v>151</v>
      </c>
      <c r="E68" s="33" t="s">
        <v>198</v>
      </c>
      <c r="F68" s="28">
        <v>200</v>
      </c>
      <c r="G68" s="53">
        <f>G69</f>
        <v>1316795.56</v>
      </c>
    </row>
    <row r="69" spans="1:7" ht="21" x14ac:dyDescent="0.35">
      <c r="A69" s="17" t="s">
        <v>251</v>
      </c>
      <c r="B69" s="26">
        <v>850</v>
      </c>
      <c r="C69" s="33" t="s">
        <v>145</v>
      </c>
      <c r="D69" s="33" t="s">
        <v>151</v>
      </c>
      <c r="E69" s="33" t="s">
        <v>198</v>
      </c>
      <c r="F69" s="28">
        <v>240</v>
      </c>
      <c r="G69" s="53">
        <f>G70</f>
        <v>1316795.56</v>
      </c>
    </row>
    <row r="70" spans="1:7" ht="21" x14ac:dyDescent="0.35">
      <c r="A70" s="12" t="s">
        <v>252</v>
      </c>
      <c r="B70" s="26">
        <v>850</v>
      </c>
      <c r="C70" s="33" t="s">
        <v>145</v>
      </c>
      <c r="D70" s="33" t="s">
        <v>151</v>
      </c>
      <c r="E70" s="33" t="s">
        <v>198</v>
      </c>
      <c r="F70" s="28">
        <v>244</v>
      </c>
      <c r="G70" s="53">
        <v>1316795.56</v>
      </c>
    </row>
    <row r="71" spans="1:7" ht="21" x14ac:dyDescent="0.35">
      <c r="A71" s="17" t="s">
        <v>66</v>
      </c>
      <c r="B71" s="26">
        <v>850</v>
      </c>
      <c r="C71" s="33" t="s">
        <v>145</v>
      </c>
      <c r="D71" s="33" t="s">
        <v>151</v>
      </c>
      <c r="E71" s="33" t="s">
        <v>199</v>
      </c>
      <c r="F71" s="28">
        <v>200</v>
      </c>
      <c r="G71" s="53">
        <f>G72</f>
        <v>1844649.03</v>
      </c>
    </row>
    <row r="72" spans="1:7" ht="21" x14ac:dyDescent="0.35">
      <c r="A72" s="17" t="s">
        <v>251</v>
      </c>
      <c r="B72" s="26">
        <v>850</v>
      </c>
      <c r="C72" s="33" t="s">
        <v>145</v>
      </c>
      <c r="D72" s="33" t="s">
        <v>151</v>
      </c>
      <c r="E72" s="33" t="s">
        <v>199</v>
      </c>
      <c r="F72" s="28">
        <v>240</v>
      </c>
      <c r="G72" s="53">
        <f>G73</f>
        <v>1844649.03</v>
      </c>
    </row>
    <row r="73" spans="1:7" ht="21" x14ac:dyDescent="0.35">
      <c r="A73" s="12" t="s">
        <v>252</v>
      </c>
      <c r="B73" s="26">
        <v>850</v>
      </c>
      <c r="C73" s="33" t="s">
        <v>145</v>
      </c>
      <c r="D73" s="33" t="s">
        <v>151</v>
      </c>
      <c r="E73" s="33" t="s">
        <v>199</v>
      </c>
      <c r="F73" s="28">
        <v>244</v>
      </c>
      <c r="G73" s="53">
        <v>1844649.03</v>
      </c>
    </row>
    <row r="74" spans="1:7" ht="21" x14ac:dyDescent="0.35">
      <c r="A74" s="17" t="s">
        <v>66</v>
      </c>
      <c r="B74" s="26">
        <v>850</v>
      </c>
      <c r="C74" s="33" t="s">
        <v>145</v>
      </c>
      <c r="D74" s="33" t="s">
        <v>151</v>
      </c>
      <c r="E74" s="33" t="s">
        <v>201</v>
      </c>
      <c r="F74" s="28">
        <v>200</v>
      </c>
      <c r="G74" s="53">
        <f>G75</f>
        <v>10431161</v>
      </c>
    </row>
    <row r="75" spans="1:7" ht="21" x14ac:dyDescent="0.35">
      <c r="A75" s="17" t="s">
        <v>251</v>
      </c>
      <c r="B75" s="26">
        <v>850</v>
      </c>
      <c r="C75" s="33" t="s">
        <v>145</v>
      </c>
      <c r="D75" s="33" t="s">
        <v>151</v>
      </c>
      <c r="E75" s="33" t="s">
        <v>201</v>
      </c>
      <c r="F75" s="28">
        <v>240</v>
      </c>
      <c r="G75" s="53">
        <f>G76</f>
        <v>10431161</v>
      </c>
    </row>
    <row r="76" spans="1:7" ht="21" x14ac:dyDescent="0.35">
      <c r="A76" s="12" t="s">
        <v>252</v>
      </c>
      <c r="B76" s="26">
        <v>850</v>
      </c>
      <c r="C76" s="33" t="s">
        <v>145</v>
      </c>
      <c r="D76" s="33" t="s">
        <v>151</v>
      </c>
      <c r="E76" s="33" t="s">
        <v>201</v>
      </c>
      <c r="F76" s="28">
        <v>244</v>
      </c>
      <c r="G76" s="53">
        <v>10431161</v>
      </c>
    </row>
    <row r="77" spans="1:7" ht="21" x14ac:dyDescent="0.35">
      <c r="A77" s="17" t="s">
        <v>66</v>
      </c>
      <c r="B77" s="26">
        <v>850</v>
      </c>
      <c r="C77" s="33" t="s">
        <v>145</v>
      </c>
      <c r="D77" s="33" t="s">
        <v>151</v>
      </c>
      <c r="E77" s="33" t="s">
        <v>202</v>
      </c>
      <c r="F77" s="28">
        <v>200</v>
      </c>
      <c r="G77" s="53">
        <f>G78</f>
        <v>140511.24</v>
      </c>
    </row>
    <row r="78" spans="1:7" ht="21" x14ac:dyDescent="0.35">
      <c r="A78" s="17" t="s">
        <v>251</v>
      </c>
      <c r="B78" s="26">
        <v>850</v>
      </c>
      <c r="C78" s="33" t="s">
        <v>145</v>
      </c>
      <c r="D78" s="33" t="s">
        <v>151</v>
      </c>
      <c r="E78" s="33" t="s">
        <v>202</v>
      </c>
      <c r="F78" s="28">
        <v>240</v>
      </c>
      <c r="G78" s="53">
        <f>G79</f>
        <v>140511.24</v>
      </c>
    </row>
    <row r="79" spans="1:7" ht="21" x14ac:dyDescent="0.35">
      <c r="A79" s="12" t="s">
        <v>252</v>
      </c>
      <c r="B79" s="26">
        <v>850</v>
      </c>
      <c r="C79" s="33" t="s">
        <v>145</v>
      </c>
      <c r="D79" s="33" t="s">
        <v>151</v>
      </c>
      <c r="E79" s="33" t="s">
        <v>202</v>
      </c>
      <c r="F79" s="28">
        <v>244</v>
      </c>
      <c r="G79" s="53">
        <v>140511.24</v>
      </c>
    </row>
    <row r="80" spans="1:7" ht="21" x14ac:dyDescent="0.35">
      <c r="A80" s="17" t="s">
        <v>66</v>
      </c>
      <c r="B80" s="26">
        <v>850</v>
      </c>
      <c r="C80" s="33" t="s">
        <v>145</v>
      </c>
      <c r="D80" s="33" t="s">
        <v>151</v>
      </c>
      <c r="E80" s="33" t="s">
        <v>204</v>
      </c>
      <c r="F80" s="28">
        <v>200</v>
      </c>
      <c r="G80" s="53">
        <f>G81</f>
        <v>314354</v>
      </c>
    </row>
    <row r="81" spans="1:7" ht="21" x14ac:dyDescent="0.35">
      <c r="A81" s="17" t="s">
        <v>251</v>
      </c>
      <c r="B81" s="26">
        <v>850</v>
      </c>
      <c r="C81" s="33" t="s">
        <v>145</v>
      </c>
      <c r="D81" s="33" t="s">
        <v>151</v>
      </c>
      <c r="E81" s="33" t="s">
        <v>204</v>
      </c>
      <c r="F81" s="28">
        <v>240</v>
      </c>
      <c r="G81" s="53">
        <f>G82</f>
        <v>314354</v>
      </c>
    </row>
    <row r="82" spans="1:7" ht="21" x14ac:dyDescent="0.35">
      <c r="A82" s="12" t="s">
        <v>252</v>
      </c>
      <c r="B82" s="26">
        <v>850</v>
      </c>
      <c r="C82" s="33" t="s">
        <v>145</v>
      </c>
      <c r="D82" s="33" t="s">
        <v>151</v>
      </c>
      <c r="E82" s="33" t="s">
        <v>204</v>
      </c>
      <c r="F82" s="28">
        <v>244</v>
      </c>
      <c r="G82" s="53">
        <v>314354</v>
      </c>
    </row>
    <row r="83" spans="1:7" ht="21" x14ac:dyDescent="0.35">
      <c r="A83" s="17" t="s">
        <v>66</v>
      </c>
      <c r="B83" s="26">
        <v>850</v>
      </c>
      <c r="C83" s="33" t="s">
        <v>145</v>
      </c>
      <c r="D83" s="33" t="s">
        <v>151</v>
      </c>
      <c r="E83" s="33" t="s">
        <v>205</v>
      </c>
      <c r="F83" s="28">
        <v>200</v>
      </c>
      <c r="G83" s="53">
        <f>G84</f>
        <v>223137.45</v>
      </c>
    </row>
    <row r="84" spans="1:7" ht="21" x14ac:dyDescent="0.35">
      <c r="A84" s="17" t="s">
        <v>251</v>
      </c>
      <c r="B84" s="26">
        <v>850</v>
      </c>
      <c r="C84" s="33" t="s">
        <v>145</v>
      </c>
      <c r="D84" s="33" t="s">
        <v>151</v>
      </c>
      <c r="E84" s="33" t="s">
        <v>205</v>
      </c>
      <c r="F84" s="28">
        <v>240</v>
      </c>
      <c r="G84" s="53">
        <f>G85</f>
        <v>223137.45</v>
      </c>
    </row>
    <row r="85" spans="1:7" ht="21" x14ac:dyDescent="0.35">
      <c r="A85" s="12" t="s">
        <v>252</v>
      </c>
      <c r="B85" s="26">
        <v>850</v>
      </c>
      <c r="C85" s="33" t="s">
        <v>145</v>
      </c>
      <c r="D85" s="33" t="s">
        <v>151</v>
      </c>
      <c r="E85" s="33" t="s">
        <v>205</v>
      </c>
      <c r="F85" s="28">
        <v>244</v>
      </c>
      <c r="G85" s="53">
        <v>223137.45</v>
      </c>
    </row>
    <row r="86" spans="1:7" ht="21" x14ac:dyDescent="0.35">
      <c r="A86" s="17" t="s">
        <v>66</v>
      </c>
      <c r="B86" s="26">
        <v>850</v>
      </c>
      <c r="C86" s="33" t="s">
        <v>145</v>
      </c>
      <c r="D86" s="33" t="s">
        <v>151</v>
      </c>
      <c r="E86" s="33" t="s">
        <v>268</v>
      </c>
      <c r="F86" s="28">
        <v>200</v>
      </c>
      <c r="G86" s="53">
        <f>G87</f>
        <v>9427741</v>
      </c>
    </row>
    <row r="87" spans="1:7" ht="21" x14ac:dyDescent="0.35">
      <c r="A87" s="17" t="s">
        <v>251</v>
      </c>
      <c r="B87" s="26">
        <v>850</v>
      </c>
      <c r="C87" s="33" t="s">
        <v>145</v>
      </c>
      <c r="D87" s="33" t="s">
        <v>151</v>
      </c>
      <c r="E87" s="33" t="s">
        <v>268</v>
      </c>
      <c r="F87" s="28">
        <v>240</v>
      </c>
      <c r="G87" s="53">
        <f>G88</f>
        <v>9427741</v>
      </c>
    </row>
    <row r="88" spans="1:7" ht="21" x14ac:dyDescent="0.35">
      <c r="A88" s="12" t="s">
        <v>252</v>
      </c>
      <c r="B88" s="26">
        <v>850</v>
      </c>
      <c r="C88" s="33" t="s">
        <v>145</v>
      </c>
      <c r="D88" s="33" t="s">
        <v>151</v>
      </c>
      <c r="E88" s="33" t="s">
        <v>268</v>
      </c>
      <c r="F88" s="28">
        <v>244</v>
      </c>
      <c r="G88" s="53">
        <v>9427741</v>
      </c>
    </row>
    <row r="89" spans="1:7" x14ac:dyDescent="0.35">
      <c r="A89" s="10" t="s">
        <v>269</v>
      </c>
      <c r="B89" s="26">
        <v>850</v>
      </c>
      <c r="C89" s="32" t="s">
        <v>142</v>
      </c>
      <c r="D89" s="32" t="s">
        <v>149</v>
      </c>
      <c r="E89" s="32"/>
      <c r="F89" s="28"/>
      <c r="G89" s="53">
        <f>G90+G109</f>
        <v>3096189.36</v>
      </c>
    </row>
    <row r="90" spans="1:7" x14ac:dyDescent="0.35">
      <c r="A90" s="12" t="s">
        <v>270</v>
      </c>
      <c r="B90" s="26">
        <v>850</v>
      </c>
      <c r="C90" s="33" t="s">
        <v>142</v>
      </c>
      <c r="D90" s="33" t="s">
        <v>143</v>
      </c>
      <c r="E90" s="32"/>
      <c r="F90" s="28"/>
      <c r="G90" s="53">
        <f>G91+G94+G97+G100+G103+G106</f>
        <v>200761.44</v>
      </c>
    </row>
    <row r="91" spans="1:7" ht="21" x14ac:dyDescent="0.35">
      <c r="A91" s="17" t="s">
        <v>66</v>
      </c>
      <c r="B91" s="26">
        <v>850</v>
      </c>
      <c r="C91" s="33" t="s">
        <v>142</v>
      </c>
      <c r="D91" s="33" t="s">
        <v>143</v>
      </c>
      <c r="E91" s="33" t="s">
        <v>174</v>
      </c>
      <c r="F91" s="28">
        <v>200</v>
      </c>
      <c r="G91" s="53">
        <f>G92</f>
        <v>200761.44</v>
      </c>
    </row>
    <row r="92" spans="1:7" ht="21" x14ac:dyDescent="0.35">
      <c r="A92" s="17" t="s">
        <v>251</v>
      </c>
      <c r="B92" s="26">
        <v>850</v>
      </c>
      <c r="C92" s="33" t="s">
        <v>142</v>
      </c>
      <c r="D92" s="33" t="s">
        <v>143</v>
      </c>
      <c r="E92" s="33" t="s">
        <v>174</v>
      </c>
      <c r="F92" s="28">
        <v>240</v>
      </c>
      <c r="G92" s="53">
        <f>G93</f>
        <v>200761.44</v>
      </c>
    </row>
    <row r="93" spans="1:7" ht="21" x14ac:dyDescent="0.35">
      <c r="A93" s="12" t="s">
        <v>252</v>
      </c>
      <c r="B93" s="26">
        <v>850</v>
      </c>
      <c r="C93" s="33" t="s">
        <v>142</v>
      </c>
      <c r="D93" s="33" t="s">
        <v>143</v>
      </c>
      <c r="E93" s="33" t="s">
        <v>174</v>
      </c>
      <c r="F93" s="28">
        <v>244</v>
      </c>
      <c r="G93" s="53">
        <v>200761.44</v>
      </c>
    </row>
    <row r="94" spans="1:7" ht="24.75" customHeight="1" x14ac:dyDescent="0.35">
      <c r="A94" s="12" t="s">
        <v>66</v>
      </c>
      <c r="B94" s="26">
        <v>850</v>
      </c>
      <c r="C94" s="33" t="s">
        <v>142</v>
      </c>
      <c r="D94" s="33" t="s">
        <v>143</v>
      </c>
      <c r="E94" s="33" t="s">
        <v>335</v>
      </c>
      <c r="F94" s="28">
        <v>200</v>
      </c>
      <c r="G94" s="53">
        <f>G95</f>
        <v>0</v>
      </c>
    </row>
    <row r="95" spans="1:7" ht="21" x14ac:dyDescent="0.35">
      <c r="A95" s="17" t="s">
        <v>251</v>
      </c>
      <c r="B95" s="26">
        <v>850</v>
      </c>
      <c r="C95" s="33" t="s">
        <v>142</v>
      </c>
      <c r="D95" s="33" t="s">
        <v>143</v>
      </c>
      <c r="E95" s="33" t="s">
        <v>335</v>
      </c>
      <c r="F95" s="28">
        <v>240</v>
      </c>
      <c r="G95" s="53">
        <f>G96</f>
        <v>0</v>
      </c>
    </row>
    <row r="96" spans="1:7" ht="21" x14ac:dyDescent="0.35">
      <c r="A96" s="12" t="s">
        <v>252</v>
      </c>
      <c r="B96" s="26">
        <v>850</v>
      </c>
      <c r="C96" s="33" t="s">
        <v>142</v>
      </c>
      <c r="D96" s="33" t="s">
        <v>143</v>
      </c>
      <c r="E96" s="33" t="s">
        <v>335</v>
      </c>
      <c r="F96" s="28">
        <v>244</v>
      </c>
      <c r="G96" s="53">
        <v>0</v>
      </c>
    </row>
    <row r="97" spans="1:7" ht="26.25" customHeight="1" x14ac:dyDescent="0.35">
      <c r="A97" s="12" t="s">
        <v>75</v>
      </c>
      <c r="B97" s="26">
        <v>850</v>
      </c>
      <c r="C97" s="33" t="s">
        <v>142</v>
      </c>
      <c r="D97" s="33" t="s">
        <v>143</v>
      </c>
      <c r="E97" s="33" t="s">
        <v>182</v>
      </c>
      <c r="F97" s="28">
        <v>400</v>
      </c>
      <c r="G97" s="53">
        <f>G98</f>
        <v>0</v>
      </c>
    </row>
    <row r="98" spans="1:7" x14ac:dyDescent="0.35">
      <c r="A98" s="12" t="s">
        <v>272</v>
      </c>
      <c r="B98" s="26">
        <v>850</v>
      </c>
      <c r="C98" s="33" t="s">
        <v>142</v>
      </c>
      <c r="D98" s="33" t="s">
        <v>143</v>
      </c>
      <c r="E98" s="33" t="s">
        <v>182</v>
      </c>
      <c r="F98" s="28">
        <v>410</v>
      </c>
      <c r="G98" s="53">
        <f>G99</f>
        <v>0</v>
      </c>
    </row>
    <row r="99" spans="1:7" ht="36" customHeight="1" x14ac:dyDescent="0.35">
      <c r="A99" s="12" t="s">
        <v>273</v>
      </c>
      <c r="B99" s="26">
        <v>850</v>
      </c>
      <c r="C99" s="33" t="s">
        <v>142</v>
      </c>
      <c r="D99" s="33" t="s">
        <v>143</v>
      </c>
      <c r="E99" s="33" t="s">
        <v>182</v>
      </c>
      <c r="F99" s="28">
        <v>412</v>
      </c>
      <c r="G99" s="56">
        <v>0</v>
      </c>
    </row>
    <row r="100" spans="1:7" ht="24.75" customHeight="1" x14ac:dyDescent="0.35">
      <c r="A100" s="24" t="s">
        <v>75</v>
      </c>
      <c r="B100" s="26">
        <v>850</v>
      </c>
      <c r="C100" s="33" t="s">
        <v>142</v>
      </c>
      <c r="D100" s="33" t="s">
        <v>143</v>
      </c>
      <c r="E100" s="33" t="s">
        <v>183</v>
      </c>
      <c r="F100" s="28">
        <v>400</v>
      </c>
      <c r="G100" s="56">
        <f>G101</f>
        <v>0</v>
      </c>
    </row>
    <row r="101" spans="1:7" x14ac:dyDescent="0.35">
      <c r="A101" s="17" t="s">
        <v>272</v>
      </c>
      <c r="B101" s="26">
        <v>850</v>
      </c>
      <c r="C101" s="33" t="s">
        <v>142</v>
      </c>
      <c r="D101" s="33" t="s">
        <v>143</v>
      </c>
      <c r="E101" s="33" t="s">
        <v>183</v>
      </c>
      <c r="F101" s="28">
        <v>410</v>
      </c>
      <c r="G101" s="53">
        <f>G102</f>
        <v>0</v>
      </c>
    </row>
    <row r="102" spans="1:7" ht="33.75" customHeight="1" x14ac:dyDescent="0.35">
      <c r="A102" s="17" t="s">
        <v>273</v>
      </c>
      <c r="B102" s="26">
        <v>850</v>
      </c>
      <c r="C102" s="33" t="s">
        <v>142</v>
      </c>
      <c r="D102" s="33" t="s">
        <v>143</v>
      </c>
      <c r="E102" s="33" t="s">
        <v>183</v>
      </c>
      <c r="F102" s="28">
        <v>412</v>
      </c>
      <c r="G102" s="53">
        <v>0</v>
      </c>
    </row>
    <row r="103" spans="1:7" ht="25.5" customHeight="1" x14ac:dyDescent="0.35">
      <c r="A103" s="17" t="s">
        <v>75</v>
      </c>
      <c r="B103" s="26">
        <v>850</v>
      </c>
      <c r="C103" s="33" t="s">
        <v>142</v>
      </c>
      <c r="D103" s="33" t="s">
        <v>143</v>
      </c>
      <c r="E103" s="33" t="s">
        <v>184</v>
      </c>
      <c r="F103" s="28">
        <v>400</v>
      </c>
      <c r="G103" s="53">
        <f>G104</f>
        <v>0</v>
      </c>
    </row>
    <row r="104" spans="1:7" x14ac:dyDescent="0.35">
      <c r="A104" s="17" t="s">
        <v>272</v>
      </c>
      <c r="B104" s="26">
        <v>850</v>
      </c>
      <c r="C104" s="33" t="s">
        <v>142</v>
      </c>
      <c r="D104" s="33" t="s">
        <v>143</v>
      </c>
      <c r="E104" s="33" t="s">
        <v>184</v>
      </c>
      <c r="F104" s="28">
        <v>410</v>
      </c>
      <c r="G104" s="53">
        <f>G105</f>
        <v>0</v>
      </c>
    </row>
    <row r="105" spans="1:7" ht="30" customHeight="1" x14ac:dyDescent="0.35">
      <c r="A105" s="12" t="s">
        <v>273</v>
      </c>
      <c r="B105" s="26">
        <v>850</v>
      </c>
      <c r="C105" s="33" t="s">
        <v>142</v>
      </c>
      <c r="D105" s="33" t="s">
        <v>143</v>
      </c>
      <c r="E105" s="33" t="s">
        <v>184</v>
      </c>
      <c r="F105" s="28">
        <v>412</v>
      </c>
      <c r="G105" s="53">
        <v>0</v>
      </c>
    </row>
    <row r="106" spans="1:7" ht="23.25" customHeight="1" x14ac:dyDescent="0.35">
      <c r="A106" s="12" t="s">
        <v>75</v>
      </c>
      <c r="B106" s="26">
        <v>850</v>
      </c>
      <c r="C106" s="33" t="s">
        <v>142</v>
      </c>
      <c r="D106" s="33" t="s">
        <v>143</v>
      </c>
      <c r="E106" s="33" t="s">
        <v>190</v>
      </c>
      <c r="F106" s="28">
        <v>400</v>
      </c>
      <c r="G106" s="53">
        <f>G107</f>
        <v>0</v>
      </c>
    </row>
    <row r="107" spans="1:7" x14ac:dyDescent="0.35">
      <c r="A107" s="24" t="s">
        <v>272</v>
      </c>
      <c r="B107" s="26">
        <v>850</v>
      </c>
      <c r="C107" s="33" t="s">
        <v>142</v>
      </c>
      <c r="D107" s="33" t="s">
        <v>143</v>
      </c>
      <c r="E107" s="33" t="s">
        <v>190</v>
      </c>
      <c r="F107" s="28">
        <v>410</v>
      </c>
      <c r="G107" s="53">
        <f>G108</f>
        <v>0</v>
      </c>
    </row>
    <row r="108" spans="1:7" ht="25.5" customHeight="1" x14ac:dyDescent="0.35">
      <c r="A108" s="12" t="s">
        <v>273</v>
      </c>
      <c r="B108" s="26">
        <v>850</v>
      </c>
      <c r="C108" s="33" t="s">
        <v>142</v>
      </c>
      <c r="D108" s="33" t="s">
        <v>143</v>
      </c>
      <c r="E108" s="33" t="s">
        <v>190</v>
      </c>
      <c r="F108" s="28">
        <v>412</v>
      </c>
      <c r="G108" s="53">
        <v>0</v>
      </c>
    </row>
    <row r="109" spans="1:7" x14ac:dyDescent="0.35">
      <c r="A109" s="12" t="s">
        <v>271</v>
      </c>
      <c r="B109" s="26">
        <v>850</v>
      </c>
      <c r="C109" s="33" t="s">
        <v>142</v>
      </c>
      <c r="D109" s="33" t="s">
        <v>146</v>
      </c>
      <c r="E109" s="33" t="s">
        <v>14</v>
      </c>
      <c r="F109" s="28"/>
      <c r="G109" s="53">
        <f>G110+G113+G119+G122+G125</f>
        <v>2895427.92</v>
      </c>
    </row>
    <row r="110" spans="1:7" ht="21" x14ac:dyDescent="0.35">
      <c r="A110" s="17" t="s">
        <v>66</v>
      </c>
      <c r="B110" s="26">
        <v>850</v>
      </c>
      <c r="C110" s="33" t="s">
        <v>142</v>
      </c>
      <c r="D110" s="33" t="s">
        <v>146</v>
      </c>
      <c r="E110" s="35" t="s">
        <v>215</v>
      </c>
      <c r="F110" s="28">
        <v>200</v>
      </c>
      <c r="G110" s="53">
        <f>G111</f>
        <v>118172.49</v>
      </c>
    </row>
    <row r="111" spans="1:7" ht="21" x14ac:dyDescent="0.35">
      <c r="A111" s="17" t="s">
        <v>251</v>
      </c>
      <c r="B111" s="26">
        <v>850</v>
      </c>
      <c r="C111" s="33" t="s">
        <v>142</v>
      </c>
      <c r="D111" s="33" t="s">
        <v>146</v>
      </c>
      <c r="E111" s="35" t="s">
        <v>215</v>
      </c>
      <c r="F111" s="28">
        <v>240</v>
      </c>
      <c r="G111" s="53">
        <f>G112</f>
        <v>118172.49</v>
      </c>
    </row>
    <row r="112" spans="1:7" ht="21" x14ac:dyDescent="0.35">
      <c r="A112" s="12" t="s">
        <v>252</v>
      </c>
      <c r="B112" s="26">
        <v>850</v>
      </c>
      <c r="C112" s="33" t="s">
        <v>142</v>
      </c>
      <c r="D112" s="33" t="s">
        <v>146</v>
      </c>
      <c r="E112" s="35" t="s">
        <v>215</v>
      </c>
      <c r="F112" s="28">
        <v>244</v>
      </c>
      <c r="G112" s="53">
        <v>118172.49</v>
      </c>
    </row>
    <row r="113" spans="1:7" ht="21" x14ac:dyDescent="0.35">
      <c r="A113" s="17" t="s">
        <v>66</v>
      </c>
      <c r="B113" s="26">
        <v>850</v>
      </c>
      <c r="C113" s="33" t="s">
        <v>142</v>
      </c>
      <c r="D113" s="33" t="s">
        <v>146</v>
      </c>
      <c r="E113" s="35" t="s">
        <v>336</v>
      </c>
      <c r="F113" s="28">
        <v>200</v>
      </c>
      <c r="G113" s="53">
        <f>G114</f>
        <v>0</v>
      </c>
    </row>
    <row r="114" spans="1:7" ht="21" x14ac:dyDescent="0.35">
      <c r="A114" s="17" t="s">
        <v>251</v>
      </c>
      <c r="B114" s="26">
        <v>850</v>
      </c>
      <c r="C114" s="33" t="s">
        <v>142</v>
      </c>
      <c r="D114" s="33" t="s">
        <v>146</v>
      </c>
      <c r="E114" s="35" t="s">
        <v>336</v>
      </c>
      <c r="F114" s="28">
        <v>240</v>
      </c>
      <c r="G114" s="53">
        <f>G115</f>
        <v>0</v>
      </c>
    </row>
    <row r="115" spans="1:7" ht="21" x14ac:dyDescent="0.35">
      <c r="A115" s="12" t="s">
        <v>252</v>
      </c>
      <c r="B115" s="26">
        <v>850</v>
      </c>
      <c r="C115" s="33" t="s">
        <v>142</v>
      </c>
      <c r="D115" s="33" t="s">
        <v>146</v>
      </c>
      <c r="E115" s="35" t="s">
        <v>336</v>
      </c>
      <c r="F115" s="28">
        <v>244</v>
      </c>
      <c r="G115" s="53">
        <v>0</v>
      </c>
    </row>
    <row r="116" spans="1:7" ht="21" x14ac:dyDescent="0.35">
      <c r="A116" s="17" t="s">
        <v>66</v>
      </c>
      <c r="B116" s="26">
        <v>850</v>
      </c>
      <c r="C116" s="33" t="s">
        <v>142</v>
      </c>
      <c r="D116" s="33" t="s">
        <v>146</v>
      </c>
      <c r="E116" s="35" t="s">
        <v>337</v>
      </c>
      <c r="F116" s="28">
        <v>200</v>
      </c>
      <c r="G116" s="53">
        <f>G117</f>
        <v>0</v>
      </c>
    </row>
    <row r="117" spans="1:7" ht="21" x14ac:dyDescent="0.35">
      <c r="A117" s="17" t="s">
        <v>251</v>
      </c>
      <c r="B117" s="26">
        <v>850</v>
      </c>
      <c r="C117" s="33" t="s">
        <v>142</v>
      </c>
      <c r="D117" s="33" t="s">
        <v>146</v>
      </c>
      <c r="E117" s="35" t="s">
        <v>337</v>
      </c>
      <c r="F117" s="28">
        <v>240</v>
      </c>
      <c r="G117" s="53">
        <f>G118</f>
        <v>0</v>
      </c>
    </row>
    <row r="118" spans="1:7" ht="21" x14ac:dyDescent="0.35">
      <c r="A118" s="12" t="s">
        <v>252</v>
      </c>
      <c r="B118" s="26">
        <v>850</v>
      </c>
      <c r="C118" s="33" t="s">
        <v>142</v>
      </c>
      <c r="D118" s="33" t="s">
        <v>146</v>
      </c>
      <c r="E118" s="35" t="s">
        <v>337</v>
      </c>
      <c r="F118" s="28">
        <v>244</v>
      </c>
      <c r="G118" s="53">
        <v>0</v>
      </c>
    </row>
    <row r="119" spans="1:7" ht="21" x14ac:dyDescent="0.35">
      <c r="A119" s="17" t="s">
        <v>66</v>
      </c>
      <c r="B119" s="26">
        <v>850</v>
      </c>
      <c r="C119" s="33" t="s">
        <v>142</v>
      </c>
      <c r="D119" s="33" t="s">
        <v>146</v>
      </c>
      <c r="E119" s="33" t="s">
        <v>219</v>
      </c>
      <c r="F119" s="28">
        <v>200</v>
      </c>
      <c r="G119" s="53">
        <f>G120</f>
        <v>329350</v>
      </c>
    </row>
    <row r="120" spans="1:7" ht="21" x14ac:dyDescent="0.35">
      <c r="A120" s="17" t="s">
        <v>251</v>
      </c>
      <c r="B120" s="26">
        <v>850</v>
      </c>
      <c r="C120" s="33" t="s">
        <v>142</v>
      </c>
      <c r="D120" s="33" t="s">
        <v>146</v>
      </c>
      <c r="E120" s="33" t="s">
        <v>219</v>
      </c>
      <c r="F120" s="28">
        <v>240</v>
      </c>
      <c r="G120" s="53">
        <f>G121</f>
        <v>329350</v>
      </c>
    </row>
    <row r="121" spans="1:7" ht="21" x14ac:dyDescent="0.35">
      <c r="A121" s="12" t="s">
        <v>252</v>
      </c>
      <c r="B121" s="26">
        <v>850</v>
      </c>
      <c r="C121" s="33" t="s">
        <v>142</v>
      </c>
      <c r="D121" s="33" t="s">
        <v>146</v>
      </c>
      <c r="E121" s="33" t="s">
        <v>219</v>
      </c>
      <c r="F121" s="28">
        <v>244</v>
      </c>
      <c r="G121" s="53">
        <v>329350</v>
      </c>
    </row>
    <row r="122" spans="1:7" ht="21" x14ac:dyDescent="0.35">
      <c r="A122" s="17" t="s">
        <v>66</v>
      </c>
      <c r="B122" s="26">
        <v>850</v>
      </c>
      <c r="C122" s="33" t="s">
        <v>142</v>
      </c>
      <c r="D122" s="33" t="s">
        <v>146</v>
      </c>
      <c r="E122" s="33" t="s">
        <v>222</v>
      </c>
      <c r="F122" s="28">
        <v>200</v>
      </c>
      <c r="G122" s="53">
        <f>G123</f>
        <v>326316.79999999999</v>
      </c>
    </row>
    <row r="123" spans="1:7" ht="21" x14ac:dyDescent="0.35">
      <c r="A123" s="17" t="s">
        <v>251</v>
      </c>
      <c r="B123" s="26"/>
      <c r="C123" s="33" t="s">
        <v>142</v>
      </c>
      <c r="D123" s="33" t="s">
        <v>146</v>
      </c>
      <c r="E123" s="33" t="s">
        <v>222</v>
      </c>
      <c r="F123" s="28">
        <v>240</v>
      </c>
      <c r="G123" s="53">
        <f>G124</f>
        <v>326316.79999999999</v>
      </c>
    </row>
    <row r="124" spans="1:7" ht="21" x14ac:dyDescent="0.35">
      <c r="A124" s="12" t="s">
        <v>252</v>
      </c>
      <c r="B124" s="26">
        <v>850</v>
      </c>
      <c r="C124" s="33" t="s">
        <v>142</v>
      </c>
      <c r="D124" s="33" t="s">
        <v>146</v>
      </c>
      <c r="E124" s="33" t="s">
        <v>222</v>
      </c>
      <c r="F124" s="28">
        <v>244</v>
      </c>
      <c r="G124" s="53">
        <v>326316.79999999999</v>
      </c>
    </row>
    <row r="125" spans="1:7" ht="21" x14ac:dyDescent="0.35">
      <c r="A125" s="17" t="s">
        <v>66</v>
      </c>
      <c r="B125" s="26">
        <v>850</v>
      </c>
      <c r="C125" s="33" t="s">
        <v>142</v>
      </c>
      <c r="D125" s="33" t="s">
        <v>146</v>
      </c>
      <c r="E125" s="28" t="s">
        <v>224</v>
      </c>
      <c r="F125" s="28">
        <v>200</v>
      </c>
      <c r="G125" s="53">
        <f>G126</f>
        <v>2121588.63</v>
      </c>
    </row>
    <row r="126" spans="1:7" ht="21" x14ac:dyDescent="0.35">
      <c r="A126" s="17" t="s">
        <v>251</v>
      </c>
      <c r="B126" s="26">
        <v>850</v>
      </c>
      <c r="C126" s="33" t="s">
        <v>142</v>
      </c>
      <c r="D126" s="33" t="s">
        <v>146</v>
      </c>
      <c r="E126" s="28" t="s">
        <v>224</v>
      </c>
      <c r="F126" s="28">
        <v>240</v>
      </c>
      <c r="G126" s="53">
        <f>G127</f>
        <v>2121588.63</v>
      </c>
    </row>
    <row r="127" spans="1:7" ht="21" x14ac:dyDescent="0.35">
      <c r="A127" s="12" t="s">
        <v>252</v>
      </c>
      <c r="B127" s="26">
        <v>850</v>
      </c>
      <c r="C127" s="33" t="s">
        <v>142</v>
      </c>
      <c r="D127" s="33" t="s">
        <v>146</v>
      </c>
      <c r="E127" s="28" t="s">
        <v>224</v>
      </c>
      <c r="F127" s="28">
        <v>244</v>
      </c>
      <c r="G127" s="53">
        <v>2121588.63</v>
      </c>
    </row>
    <row r="128" spans="1:7" x14ac:dyDescent="0.35">
      <c r="A128" s="59" t="s">
        <v>274</v>
      </c>
      <c r="B128" s="26"/>
      <c r="C128" s="32" t="s">
        <v>140</v>
      </c>
      <c r="D128" s="32" t="s">
        <v>149</v>
      </c>
      <c r="E128" s="28"/>
      <c r="F128" s="28"/>
      <c r="G128" s="53">
        <f>G129</f>
        <v>45091.74</v>
      </c>
    </row>
    <row r="129" spans="1:7" x14ac:dyDescent="0.35">
      <c r="A129" s="17" t="s">
        <v>275</v>
      </c>
      <c r="B129" s="26">
        <v>850</v>
      </c>
      <c r="C129" s="33" t="s">
        <v>140</v>
      </c>
      <c r="D129" s="33" t="s">
        <v>140</v>
      </c>
      <c r="E129" s="28"/>
      <c r="F129" s="28" t="s">
        <v>14</v>
      </c>
      <c r="G129" s="53">
        <f>G130+G132</f>
        <v>45091.74</v>
      </c>
    </row>
    <row r="130" spans="1:7" x14ac:dyDescent="0.35">
      <c r="A130" s="17" t="s">
        <v>49</v>
      </c>
      <c r="B130" s="26">
        <v>850</v>
      </c>
      <c r="C130" s="33" t="s">
        <v>140</v>
      </c>
      <c r="D130" s="33" t="s">
        <v>140</v>
      </c>
      <c r="E130" s="28" t="s">
        <v>164</v>
      </c>
      <c r="F130" s="28">
        <v>500</v>
      </c>
      <c r="G130" s="53">
        <f>G131</f>
        <v>37755.06</v>
      </c>
    </row>
    <row r="131" spans="1:7" x14ac:dyDescent="0.35">
      <c r="A131" s="12" t="s">
        <v>258</v>
      </c>
      <c r="B131" s="26">
        <v>850</v>
      </c>
      <c r="C131" s="33" t="s">
        <v>140</v>
      </c>
      <c r="D131" s="33" t="s">
        <v>140</v>
      </c>
      <c r="E131" s="28" t="s">
        <v>164</v>
      </c>
      <c r="F131" s="28">
        <v>540</v>
      </c>
      <c r="G131" s="53">
        <v>37755.06</v>
      </c>
    </row>
    <row r="132" spans="1:7" x14ac:dyDescent="0.35">
      <c r="A132" s="12" t="s">
        <v>49</v>
      </c>
      <c r="B132" s="26">
        <v>850</v>
      </c>
      <c r="C132" s="33" t="s">
        <v>140</v>
      </c>
      <c r="D132" s="33" t="s">
        <v>140</v>
      </c>
      <c r="E132" s="33" t="s">
        <v>276</v>
      </c>
      <c r="F132" s="28">
        <v>500</v>
      </c>
      <c r="G132" s="53">
        <f>G133</f>
        <v>7336.68</v>
      </c>
    </row>
    <row r="133" spans="1:7" x14ac:dyDescent="0.35">
      <c r="A133" s="12" t="s">
        <v>258</v>
      </c>
      <c r="B133" s="26">
        <v>850</v>
      </c>
      <c r="C133" s="33" t="s">
        <v>140</v>
      </c>
      <c r="D133" s="33" t="s">
        <v>140</v>
      </c>
      <c r="E133" s="33" t="s">
        <v>276</v>
      </c>
      <c r="F133" s="28">
        <v>540</v>
      </c>
      <c r="G133" s="53">
        <v>7336.68</v>
      </c>
    </row>
    <row r="134" spans="1:7" x14ac:dyDescent="0.35">
      <c r="A134" s="59" t="s">
        <v>277</v>
      </c>
      <c r="B134" s="26">
        <v>850</v>
      </c>
      <c r="C134" s="32" t="s">
        <v>139</v>
      </c>
      <c r="D134" s="32" t="s">
        <v>149</v>
      </c>
      <c r="E134" s="45"/>
      <c r="F134" s="45"/>
      <c r="G134" s="56">
        <f>G135</f>
        <v>655404.78</v>
      </c>
    </row>
    <row r="135" spans="1:7" x14ac:dyDescent="0.35">
      <c r="A135" s="19" t="s">
        <v>278</v>
      </c>
      <c r="B135" s="26">
        <v>850</v>
      </c>
      <c r="C135" s="33" t="s">
        <v>139</v>
      </c>
      <c r="D135" s="33" t="s">
        <v>143</v>
      </c>
      <c r="E135" s="36"/>
      <c r="F135" s="45"/>
      <c r="G135" s="56">
        <f>G136+G138+G140+G142</f>
        <v>655404.78</v>
      </c>
    </row>
    <row r="136" spans="1:7" x14ac:dyDescent="0.35">
      <c r="A136" s="17" t="s">
        <v>49</v>
      </c>
      <c r="B136" s="26">
        <v>850</v>
      </c>
      <c r="C136" s="33" t="s">
        <v>139</v>
      </c>
      <c r="D136" s="33" t="s">
        <v>143</v>
      </c>
      <c r="E136" s="45" t="s">
        <v>158</v>
      </c>
      <c r="F136" s="45">
        <v>500</v>
      </c>
      <c r="G136" s="56">
        <f>G137</f>
        <v>363750.12</v>
      </c>
    </row>
    <row r="137" spans="1:7" x14ac:dyDescent="0.35">
      <c r="A137" s="12" t="s">
        <v>258</v>
      </c>
      <c r="B137" s="26">
        <v>850</v>
      </c>
      <c r="C137" s="33" t="s">
        <v>139</v>
      </c>
      <c r="D137" s="33" t="s">
        <v>143</v>
      </c>
      <c r="E137" s="45" t="s">
        <v>158</v>
      </c>
      <c r="F137" s="45">
        <v>540</v>
      </c>
      <c r="G137" s="56">
        <v>363750.12</v>
      </c>
    </row>
    <row r="138" spans="1:7" x14ac:dyDescent="0.35">
      <c r="A138" s="17" t="s">
        <v>49</v>
      </c>
      <c r="B138" s="26">
        <v>850</v>
      </c>
      <c r="C138" s="33" t="s">
        <v>139</v>
      </c>
      <c r="D138" s="33" t="s">
        <v>143</v>
      </c>
      <c r="E138" s="35" t="s">
        <v>161</v>
      </c>
      <c r="F138" s="28">
        <v>500</v>
      </c>
      <c r="G138" s="53">
        <f>G139</f>
        <v>185016.66</v>
      </c>
    </row>
    <row r="139" spans="1:7" x14ac:dyDescent="0.35">
      <c r="A139" s="12" t="s">
        <v>258</v>
      </c>
      <c r="B139" s="26">
        <v>850</v>
      </c>
      <c r="C139" s="33" t="s">
        <v>139</v>
      </c>
      <c r="D139" s="33" t="s">
        <v>143</v>
      </c>
      <c r="E139" s="35" t="s">
        <v>161</v>
      </c>
      <c r="F139" s="28">
        <v>540</v>
      </c>
      <c r="G139" s="53">
        <v>185016.66</v>
      </c>
    </row>
    <row r="140" spans="1:7" x14ac:dyDescent="0.35">
      <c r="A140" s="17" t="s">
        <v>49</v>
      </c>
      <c r="B140" s="26">
        <v>850</v>
      </c>
      <c r="C140" s="33" t="s">
        <v>139</v>
      </c>
      <c r="D140" s="33" t="s">
        <v>143</v>
      </c>
      <c r="E140" s="28" t="s">
        <v>233</v>
      </c>
      <c r="F140" s="28">
        <v>500</v>
      </c>
      <c r="G140" s="53">
        <f>G141</f>
        <v>35952.99</v>
      </c>
    </row>
    <row r="141" spans="1:7" x14ac:dyDescent="0.35">
      <c r="A141" s="12" t="s">
        <v>258</v>
      </c>
      <c r="B141" s="26">
        <v>850</v>
      </c>
      <c r="C141" s="33" t="s">
        <v>139</v>
      </c>
      <c r="D141" s="33" t="s">
        <v>143</v>
      </c>
      <c r="E141" s="28" t="s">
        <v>233</v>
      </c>
      <c r="F141" s="28">
        <v>540</v>
      </c>
      <c r="G141" s="53">
        <v>35952.99</v>
      </c>
    </row>
    <row r="142" spans="1:7" x14ac:dyDescent="0.35">
      <c r="A142" s="17" t="s">
        <v>49</v>
      </c>
      <c r="B142" s="26">
        <v>850</v>
      </c>
      <c r="C142" s="33" t="s">
        <v>139</v>
      </c>
      <c r="D142" s="33" t="s">
        <v>143</v>
      </c>
      <c r="E142" s="35" t="s">
        <v>234</v>
      </c>
      <c r="F142" s="28">
        <v>500</v>
      </c>
      <c r="G142" s="53">
        <f>G143</f>
        <v>70685.009999999995</v>
      </c>
    </row>
    <row r="143" spans="1:7" x14ac:dyDescent="0.35">
      <c r="A143" s="12" t="s">
        <v>258</v>
      </c>
      <c r="B143" s="26">
        <v>850</v>
      </c>
      <c r="C143" s="33" t="s">
        <v>139</v>
      </c>
      <c r="D143" s="33" t="s">
        <v>143</v>
      </c>
      <c r="E143" s="35" t="s">
        <v>234</v>
      </c>
      <c r="F143" s="28">
        <v>540</v>
      </c>
      <c r="G143" s="53">
        <v>70685.009999999995</v>
      </c>
    </row>
    <row r="144" spans="1:7" x14ac:dyDescent="0.35">
      <c r="A144" s="60" t="s">
        <v>279</v>
      </c>
      <c r="B144" s="26">
        <v>850</v>
      </c>
      <c r="C144" s="34" t="s">
        <v>144</v>
      </c>
      <c r="D144" s="34" t="s">
        <v>149</v>
      </c>
      <c r="E144" s="35"/>
      <c r="F144" s="28"/>
      <c r="G144" s="53">
        <f>G145+G149</f>
        <v>939538.4</v>
      </c>
    </row>
    <row r="145" spans="1:7" x14ac:dyDescent="0.35">
      <c r="A145" s="17" t="s">
        <v>280</v>
      </c>
      <c r="B145" s="26">
        <v>850</v>
      </c>
      <c r="C145" s="33" t="s">
        <v>144</v>
      </c>
      <c r="D145" s="33" t="s">
        <v>143</v>
      </c>
      <c r="E145" s="30"/>
      <c r="F145" s="28"/>
      <c r="G145" s="53">
        <f>G146+G150</f>
        <v>26793.52</v>
      </c>
    </row>
    <row r="146" spans="1:7" x14ac:dyDescent="0.35">
      <c r="A146" s="19" t="s">
        <v>81</v>
      </c>
      <c r="B146" s="26">
        <v>850</v>
      </c>
      <c r="C146" s="33" t="s">
        <v>144</v>
      </c>
      <c r="D146" s="33" t="s">
        <v>143</v>
      </c>
      <c r="E146" s="35" t="s">
        <v>237</v>
      </c>
      <c r="F146" s="28">
        <v>300</v>
      </c>
      <c r="G146" s="53">
        <f>G147</f>
        <v>26793.52</v>
      </c>
    </row>
    <row r="147" spans="1:7" x14ac:dyDescent="0.35">
      <c r="A147" s="17" t="s">
        <v>281</v>
      </c>
      <c r="B147" s="26">
        <v>850</v>
      </c>
      <c r="C147" s="33" t="s">
        <v>144</v>
      </c>
      <c r="D147" s="33" t="s">
        <v>143</v>
      </c>
      <c r="E147" s="35" t="s">
        <v>237</v>
      </c>
      <c r="F147" s="28">
        <v>310</v>
      </c>
      <c r="G147" s="53">
        <f>G148</f>
        <v>26793.52</v>
      </c>
    </row>
    <row r="148" spans="1:7" x14ac:dyDescent="0.35">
      <c r="A148" s="19" t="s">
        <v>134</v>
      </c>
      <c r="B148" s="26">
        <v>850</v>
      </c>
      <c r="C148" s="33" t="s">
        <v>144</v>
      </c>
      <c r="D148" s="33" t="s">
        <v>143</v>
      </c>
      <c r="E148" s="35" t="s">
        <v>237</v>
      </c>
      <c r="F148" s="28">
        <v>312</v>
      </c>
      <c r="G148" s="53">
        <v>26793.52</v>
      </c>
    </row>
    <row r="149" spans="1:7" x14ac:dyDescent="0.35">
      <c r="A149" s="17" t="s">
        <v>285</v>
      </c>
      <c r="B149" s="26">
        <v>850</v>
      </c>
      <c r="C149" s="32" t="s">
        <v>144</v>
      </c>
      <c r="D149" s="32" t="s">
        <v>146</v>
      </c>
      <c r="F149" s="28"/>
      <c r="G149" s="53">
        <f>G150+G153+G159+G162+G156</f>
        <v>912744.88</v>
      </c>
    </row>
    <row r="150" spans="1:7" x14ac:dyDescent="0.35">
      <c r="A150" s="19" t="s">
        <v>81</v>
      </c>
      <c r="B150" s="26">
        <v>850</v>
      </c>
      <c r="C150" s="33" t="s">
        <v>144</v>
      </c>
      <c r="D150" s="33" t="s">
        <v>146</v>
      </c>
      <c r="E150" s="28" t="s">
        <v>187</v>
      </c>
      <c r="F150" s="28">
        <v>300</v>
      </c>
      <c r="G150" s="53">
        <f>G151</f>
        <v>0</v>
      </c>
    </row>
    <row r="151" spans="1:7" ht="29.25" customHeight="1" x14ac:dyDescent="0.35">
      <c r="A151" s="17" t="s">
        <v>282</v>
      </c>
      <c r="B151" s="26">
        <v>850</v>
      </c>
      <c r="C151" s="33" t="s">
        <v>144</v>
      </c>
      <c r="D151" s="33" t="s">
        <v>146</v>
      </c>
      <c r="E151" s="28" t="s">
        <v>187</v>
      </c>
      <c r="F151" s="28">
        <v>320</v>
      </c>
      <c r="G151" s="53">
        <f>G152</f>
        <v>0</v>
      </c>
    </row>
    <row r="152" spans="1:7" x14ac:dyDescent="0.35">
      <c r="A152" s="17" t="s">
        <v>283</v>
      </c>
      <c r="B152" s="26">
        <v>850</v>
      </c>
      <c r="C152" s="33" t="s">
        <v>144</v>
      </c>
      <c r="D152" s="33" t="s">
        <v>146</v>
      </c>
      <c r="E152" s="28" t="s">
        <v>187</v>
      </c>
      <c r="F152" s="28">
        <v>322</v>
      </c>
      <c r="G152" s="53">
        <v>0</v>
      </c>
    </row>
    <row r="153" spans="1:7" x14ac:dyDescent="0.35">
      <c r="A153" s="19" t="s">
        <v>81</v>
      </c>
      <c r="B153" s="26">
        <v>850</v>
      </c>
      <c r="C153" s="33" t="s">
        <v>144</v>
      </c>
      <c r="D153" s="33" t="s">
        <v>146</v>
      </c>
      <c r="E153" s="35" t="s">
        <v>290</v>
      </c>
      <c r="F153" s="28">
        <v>300</v>
      </c>
      <c r="G153" s="53">
        <f>G154</f>
        <v>0</v>
      </c>
    </row>
    <row r="154" spans="1:7" ht="29.25" customHeight="1" x14ac:dyDescent="0.35">
      <c r="A154" s="17" t="s">
        <v>282</v>
      </c>
      <c r="B154" s="26">
        <v>850</v>
      </c>
      <c r="C154" s="33" t="s">
        <v>144</v>
      </c>
      <c r="D154" s="33" t="s">
        <v>146</v>
      </c>
      <c r="E154" s="35" t="s">
        <v>290</v>
      </c>
      <c r="F154" s="28">
        <v>320</v>
      </c>
      <c r="G154" s="53">
        <f>G155</f>
        <v>0</v>
      </c>
    </row>
    <row r="155" spans="1:7" x14ac:dyDescent="0.35">
      <c r="A155" s="17" t="s">
        <v>283</v>
      </c>
      <c r="B155" s="26">
        <v>850</v>
      </c>
      <c r="C155" s="33" t="s">
        <v>144</v>
      </c>
      <c r="D155" s="33" t="s">
        <v>146</v>
      </c>
      <c r="E155" s="35" t="s">
        <v>290</v>
      </c>
      <c r="F155" s="28">
        <v>322</v>
      </c>
      <c r="G155" s="53">
        <v>0</v>
      </c>
    </row>
    <row r="156" spans="1:7" x14ac:dyDescent="0.35">
      <c r="A156" s="19" t="s">
        <v>81</v>
      </c>
      <c r="B156" s="26">
        <v>850</v>
      </c>
      <c r="C156" s="33" t="s">
        <v>144</v>
      </c>
      <c r="D156" s="33" t="s">
        <v>146</v>
      </c>
      <c r="E156" s="33" t="s">
        <v>338</v>
      </c>
      <c r="F156" s="28">
        <v>300</v>
      </c>
      <c r="G156" s="53">
        <f>G157</f>
        <v>339019.52000000002</v>
      </c>
    </row>
    <row r="157" spans="1:7" ht="21" x14ac:dyDescent="0.35">
      <c r="A157" s="12" t="s">
        <v>282</v>
      </c>
      <c r="B157" s="26">
        <v>850</v>
      </c>
      <c r="C157" s="33" t="s">
        <v>144</v>
      </c>
      <c r="D157" s="33" t="s">
        <v>146</v>
      </c>
      <c r="E157" s="33" t="s">
        <v>338</v>
      </c>
      <c r="F157" s="28">
        <v>320</v>
      </c>
      <c r="G157" s="53">
        <f>G158</f>
        <v>339019.52000000002</v>
      </c>
    </row>
    <row r="158" spans="1:7" x14ac:dyDescent="0.35">
      <c r="A158" s="17" t="s">
        <v>283</v>
      </c>
      <c r="B158" s="26">
        <v>850</v>
      </c>
      <c r="C158" s="33" t="s">
        <v>144</v>
      </c>
      <c r="D158" s="33" t="s">
        <v>146</v>
      </c>
      <c r="E158" s="33" t="s">
        <v>338</v>
      </c>
      <c r="F158" s="28">
        <v>322</v>
      </c>
      <c r="G158" s="53">
        <v>339019.52000000002</v>
      </c>
    </row>
    <row r="159" spans="1:7" x14ac:dyDescent="0.35">
      <c r="A159" s="19" t="s">
        <v>81</v>
      </c>
      <c r="B159" s="26">
        <v>850</v>
      </c>
      <c r="C159" s="33" t="s">
        <v>144</v>
      </c>
      <c r="D159" s="33" t="s">
        <v>146</v>
      </c>
      <c r="E159" s="33" t="s">
        <v>338</v>
      </c>
      <c r="F159" s="28">
        <v>300</v>
      </c>
      <c r="G159" s="53">
        <f>G160</f>
        <v>286862.68</v>
      </c>
    </row>
    <row r="160" spans="1:7" ht="22.5" customHeight="1" x14ac:dyDescent="0.35">
      <c r="A160" s="12" t="s">
        <v>282</v>
      </c>
      <c r="B160" s="26">
        <v>850</v>
      </c>
      <c r="C160" s="33" t="s">
        <v>144</v>
      </c>
      <c r="D160" s="33" t="s">
        <v>146</v>
      </c>
      <c r="E160" s="33" t="s">
        <v>193</v>
      </c>
      <c r="F160" s="28">
        <v>320</v>
      </c>
      <c r="G160" s="53">
        <f>G161</f>
        <v>286862.68</v>
      </c>
    </row>
    <row r="161" spans="1:7" x14ac:dyDescent="0.35">
      <c r="A161" s="17" t="s">
        <v>283</v>
      </c>
      <c r="B161" s="26">
        <v>850</v>
      </c>
      <c r="C161" s="33" t="s">
        <v>144</v>
      </c>
      <c r="D161" s="33" t="s">
        <v>146</v>
      </c>
      <c r="E161" s="33" t="s">
        <v>193</v>
      </c>
      <c r="F161" s="28">
        <v>322</v>
      </c>
      <c r="G161" s="53">
        <v>286862.68</v>
      </c>
    </row>
    <row r="162" spans="1:7" x14ac:dyDescent="0.35">
      <c r="A162" s="19" t="s">
        <v>81</v>
      </c>
      <c r="B162" s="26">
        <v>850</v>
      </c>
      <c r="C162" s="33" t="s">
        <v>144</v>
      </c>
      <c r="D162" s="33" t="s">
        <v>146</v>
      </c>
      <c r="E162" s="67" t="s">
        <v>194</v>
      </c>
      <c r="F162" s="28">
        <v>300</v>
      </c>
      <c r="G162" s="61">
        <f>G163</f>
        <v>286862.68</v>
      </c>
    </row>
    <row r="163" spans="1:7" x14ac:dyDescent="0.35">
      <c r="A163" s="61" t="s">
        <v>282</v>
      </c>
      <c r="B163" s="26">
        <v>850</v>
      </c>
      <c r="C163" s="33" t="s">
        <v>144</v>
      </c>
      <c r="D163" s="33" t="s">
        <v>146</v>
      </c>
      <c r="E163" s="67" t="s">
        <v>194</v>
      </c>
      <c r="F163" s="28">
        <v>320</v>
      </c>
      <c r="G163" s="61">
        <f>G164</f>
        <v>286862.68</v>
      </c>
    </row>
    <row r="164" spans="1:7" x14ac:dyDescent="0.35">
      <c r="A164" s="61" t="s">
        <v>283</v>
      </c>
      <c r="B164" s="26">
        <v>850</v>
      </c>
      <c r="C164" s="33" t="s">
        <v>144</v>
      </c>
      <c r="D164" s="33" t="s">
        <v>146</v>
      </c>
      <c r="E164" s="67" t="s">
        <v>194</v>
      </c>
      <c r="F164" s="28">
        <v>322</v>
      </c>
      <c r="G164" s="61">
        <v>286862.68</v>
      </c>
    </row>
    <row r="165" spans="1:7" x14ac:dyDescent="0.35">
      <c r="A165" s="62" t="s">
        <v>284</v>
      </c>
      <c r="B165" s="26">
        <v>850</v>
      </c>
      <c r="C165" s="65">
        <v>11</v>
      </c>
      <c r="D165" s="63" t="s">
        <v>149</v>
      </c>
      <c r="E165" s="61"/>
      <c r="F165" s="61"/>
      <c r="G165" s="61">
        <f>G166</f>
        <v>76447.47</v>
      </c>
    </row>
    <row r="166" spans="1:7" x14ac:dyDescent="0.35">
      <c r="A166" s="61" t="s">
        <v>287</v>
      </c>
      <c r="B166" s="26">
        <v>850</v>
      </c>
      <c r="C166" s="66" t="s">
        <v>141</v>
      </c>
      <c r="D166" s="66" t="s">
        <v>150</v>
      </c>
      <c r="E166" s="64"/>
      <c r="F166" s="61"/>
      <c r="G166" s="61">
        <f>G167+G171+G173</f>
        <v>76447.47</v>
      </c>
    </row>
    <row r="167" spans="1:7" x14ac:dyDescent="0.35">
      <c r="A167" s="17" t="s">
        <v>49</v>
      </c>
      <c r="B167" s="26">
        <v>850</v>
      </c>
      <c r="C167" s="66" t="s">
        <v>141</v>
      </c>
      <c r="D167" s="66" t="s">
        <v>150</v>
      </c>
      <c r="E167" s="66" t="s">
        <v>168</v>
      </c>
      <c r="F167" s="28">
        <v>500</v>
      </c>
      <c r="G167" s="61">
        <f>G168</f>
        <v>52004.37</v>
      </c>
    </row>
    <row r="168" spans="1:7" x14ac:dyDescent="0.35">
      <c r="A168" s="61" t="s">
        <v>258</v>
      </c>
      <c r="B168" s="26">
        <v>850</v>
      </c>
      <c r="C168" s="66" t="s">
        <v>141</v>
      </c>
      <c r="D168" s="66" t="s">
        <v>150</v>
      </c>
      <c r="E168" s="66" t="s">
        <v>168</v>
      </c>
      <c r="F168" s="28">
        <v>540</v>
      </c>
      <c r="G168" s="61">
        <v>52004.37</v>
      </c>
    </row>
    <row r="169" spans="1:7" x14ac:dyDescent="0.35">
      <c r="A169" s="17" t="s">
        <v>49</v>
      </c>
      <c r="B169" s="26">
        <v>850</v>
      </c>
      <c r="C169" s="66" t="s">
        <v>141</v>
      </c>
      <c r="D169" s="66" t="s">
        <v>150</v>
      </c>
      <c r="E169" s="66" t="s">
        <v>339</v>
      </c>
      <c r="F169" s="28">
        <v>500</v>
      </c>
      <c r="G169" s="69">
        <f>G170</f>
        <v>0</v>
      </c>
    </row>
    <row r="170" spans="1:7" x14ac:dyDescent="0.35">
      <c r="A170" s="61" t="s">
        <v>258</v>
      </c>
      <c r="B170" s="26">
        <v>850</v>
      </c>
      <c r="C170" s="66" t="s">
        <v>141</v>
      </c>
      <c r="D170" s="66" t="s">
        <v>150</v>
      </c>
      <c r="E170" s="66" t="s">
        <v>339</v>
      </c>
      <c r="F170" s="28">
        <v>540</v>
      </c>
      <c r="G170" s="69">
        <v>0</v>
      </c>
    </row>
    <row r="171" spans="1:7" x14ac:dyDescent="0.35">
      <c r="A171" s="17" t="s">
        <v>49</v>
      </c>
      <c r="B171" s="26">
        <v>850</v>
      </c>
      <c r="C171" s="66" t="s">
        <v>141</v>
      </c>
      <c r="D171" s="66" t="s">
        <v>150</v>
      </c>
      <c r="E171" s="66" t="s">
        <v>170</v>
      </c>
      <c r="F171" s="28">
        <v>500</v>
      </c>
      <c r="G171" s="61">
        <f>G172</f>
        <v>14337.45</v>
      </c>
    </row>
    <row r="172" spans="1:7" x14ac:dyDescent="0.35">
      <c r="A172" s="61" t="s">
        <v>258</v>
      </c>
      <c r="B172" s="26">
        <v>850</v>
      </c>
      <c r="C172" s="66" t="s">
        <v>141</v>
      </c>
      <c r="D172" s="66" t="s">
        <v>150</v>
      </c>
      <c r="E172" s="66" t="s">
        <v>170</v>
      </c>
      <c r="F172" s="28">
        <v>540</v>
      </c>
      <c r="G172" s="61">
        <v>14337.45</v>
      </c>
    </row>
    <row r="173" spans="1:7" x14ac:dyDescent="0.35">
      <c r="A173" s="17" t="s">
        <v>49</v>
      </c>
      <c r="B173" s="26">
        <v>850</v>
      </c>
      <c r="C173" s="66" t="s">
        <v>141</v>
      </c>
      <c r="D173" s="66" t="s">
        <v>150</v>
      </c>
      <c r="E173" s="66" t="s">
        <v>235</v>
      </c>
      <c r="F173" s="28">
        <v>500</v>
      </c>
      <c r="G173" s="61">
        <f>G174</f>
        <v>10105.65</v>
      </c>
    </row>
    <row r="174" spans="1:7" x14ac:dyDescent="0.35">
      <c r="A174" s="61" t="s">
        <v>258</v>
      </c>
      <c r="B174" s="26">
        <v>850</v>
      </c>
      <c r="C174" s="66" t="s">
        <v>141</v>
      </c>
      <c r="D174" s="66" t="s">
        <v>150</v>
      </c>
      <c r="E174" s="66" t="s">
        <v>235</v>
      </c>
      <c r="F174" s="28">
        <v>540</v>
      </c>
      <c r="G174" s="61">
        <v>10105.65</v>
      </c>
    </row>
    <row r="175" spans="1:7" x14ac:dyDescent="0.35">
      <c r="A175" s="62" t="s">
        <v>286</v>
      </c>
      <c r="B175" s="26">
        <v>850</v>
      </c>
      <c r="C175" s="63" t="s">
        <v>147</v>
      </c>
      <c r="D175" s="63" t="s">
        <v>149</v>
      </c>
      <c r="E175" s="66"/>
      <c r="F175" s="61"/>
      <c r="G175" s="61">
        <f>G176</f>
        <v>101754.85</v>
      </c>
    </row>
    <row r="176" spans="1:7" x14ac:dyDescent="0.35">
      <c r="A176" s="61" t="s">
        <v>288</v>
      </c>
      <c r="B176" s="26">
        <v>850</v>
      </c>
      <c r="C176" s="66" t="s">
        <v>147</v>
      </c>
      <c r="D176" s="66" t="s">
        <v>143</v>
      </c>
      <c r="E176" s="66"/>
      <c r="F176" s="61"/>
      <c r="G176" s="61">
        <f>G177</f>
        <v>101754.85</v>
      </c>
    </row>
    <row r="177" spans="1:7" x14ac:dyDescent="0.35">
      <c r="A177" s="61" t="s">
        <v>289</v>
      </c>
      <c r="B177" s="26">
        <v>850</v>
      </c>
      <c r="C177" s="66" t="s">
        <v>147</v>
      </c>
      <c r="D177" s="66" t="s">
        <v>143</v>
      </c>
      <c r="E177" s="66" t="s">
        <v>232</v>
      </c>
      <c r="F177" s="28">
        <v>700</v>
      </c>
      <c r="G177" s="61">
        <f>G178</f>
        <v>101754.85</v>
      </c>
    </row>
    <row r="178" spans="1:7" x14ac:dyDescent="0.35">
      <c r="A178" s="61" t="s">
        <v>128</v>
      </c>
      <c r="B178" s="26">
        <v>850</v>
      </c>
      <c r="C178" s="66" t="s">
        <v>147</v>
      </c>
      <c r="D178" s="66" t="s">
        <v>143</v>
      </c>
      <c r="E178" s="66" t="s">
        <v>232</v>
      </c>
      <c r="F178" s="28">
        <v>730</v>
      </c>
      <c r="G178" s="61">
        <v>101754.85</v>
      </c>
    </row>
    <row r="179" spans="1:7" x14ac:dyDescent="0.35">
      <c r="A179" s="47"/>
    </row>
  </sheetData>
  <mergeCells count="6">
    <mergeCell ref="A4:G4"/>
    <mergeCell ref="A5:G5"/>
    <mergeCell ref="A8:G8"/>
    <mergeCell ref="A1:G1"/>
    <mergeCell ref="A2:G2"/>
    <mergeCell ref="A3:G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19" workbookViewId="0">
      <selection sqref="A1:C39"/>
    </sheetView>
  </sheetViews>
  <sheetFormatPr defaultRowHeight="14.5" x14ac:dyDescent="0.35"/>
  <cols>
    <col min="1" max="1" width="8.54296875" customWidth="1"/>
    <col min="2" max="2" width="58.1796875" customWidth="1"/>
    <col min="3" max="3" width="13.81640625" customWidth="1"/>
  </cols>
  <sheetData>
    <row r="1" spans="1:3" x14ac:dyDescent="0.35">
      <c r="A1" s="70" t="s">
        <v>14</v>
      </c>
      <c r="B1" s="157" t="s">
        <v>372</v>
      </c>
      <c r="C1" s="157"/>
    </row>
    <row r="2" spans="1:3" x14ac:dyDescent="0.35">
      <c r="A2" s="70"/>
      <c r="B2" s="157" t="s">
        <v>340</v>
      </c>
      <c r="C2" s="157"/>
    </row>
    <row r="3" spans="1:3" x14ac:dyDescent="0.35">
      <c r="A3" s="70"/>
      <c r="B3" s="157" t="s">
        <v>341</v>
      </c>
      <c r="C3" s="157"/>
    </row>
    <row r="4" spans="1:3" x14ac:dyDescent="0.35">
      <c r="A4" s="70"/>
      <c r="B4" s="157" t="s">
        <v>342</v>
      </c>
      <c r="C4" s="157"/>
    </row>
    <row r="5" spans="1:3" x14ac:dyDescent="0.35">
      <c r="A5" s="70"/>
      <c r="B5" s="157" t="s">
        <v>343</v>
      </c>
      <c r="C5" s="157"/>
    </row>
    <row r="6" spans="1:3" x14ac:dyDescent="0.35">
      <c r="A6" s="70"/>
      <c r="B6" s="70"/>
      <c r="C6" s="70"/>
    </row>
    <row r="7" spans="1:3" x14ac:dyDescent="0.35">
      <c r="A7" s="154" t="s">
        <v>373</v>
      </c>
      <c r="B7" s="154"/>
      <c r="C7" s="154"/>
    </row>
    <row r="8" spans="1:3" x14ac:dyDescent="0.35">
      <c r="A8" s="154" t="s">
        <v>374</v>
      </c>
      <c r="B8" s="154"/>
      <c r="C8" s="154"/>
    </row>
    <row r="9" spans="1:3" x14ac:dyDescent="0.35">
      <c r="A9" s="154" t="s">
        <v>375</v>
      </c>
      <c r="B9" s="154"/>
      <c r="C9" s="154"/>
    </row>
    <row r="10" spans="1:3" x14ac:dyDescent="0.35">
      <c r="A10" s="70"/>
      <c r="B10" s="70"/>
      <c r="C10" s="70"/>
    </row>
    <row r="11" spans="1:3" x14ac:dyDescent="0.35">
      <c r="A11" s="71"/>
      <c r="B11" s="71"/>
      <c r="C11" s="155" t="s">
        <v>9</v>
      </c>
    </row>
    <row r="12" spans="1:3" x14ac:dyDescent="0.35">
      <c r="A12" s="72" t="s">
        <v>0</v>
      </c>
      <c r="B12" s="72" t="s">
        <v>1</v>
      </c>
      <c r="C12" s="156"/>
    </row>
    <row r="13" spans="1:3" x14ac:dyDescent="0.35">
      <c r="A13" s="73" t="s">
        <v>344</v>
      </c>
      <c r="B13" s="74" t="s">
        <v>244</v>
      </c>
      <c r="C13" s="75">
        <f>C14+C15+C16+C17</f>
        <v>4329324.6100000003</v>
      </c>
    </row>
    <row r="14" spans="1:3" ht="28" x14ac:dyDescent="0.35">
      <c r="A14" s="76" t="s">
        <v>345</v>
      </c>
      <c r="B14" s="77" t="s">
        <v>245</v>
      </c>
      <c r="C14" s="78">
        <v>601177.43999999994</v>
      </c>
    </row>
    <row r="15" spans="1:3" ht="42" x14ac:dyDescent="0.35">
      <c r="A15" s="79" t="s">
        <v>346</v>
      </c>
      <c r="B15" s="80" t="s">
        <v>250</v>
      </c>
      <c r="C15" s="78">
        <v>3248632.42</v>
      </c>
    </row>
    <row r="16" spans="1:3" ht="42" x14ac:dyDescent="0.35">
      <c r="A16" s="79" t="s">
        <v>347</v>
      </c>
      <c r="B16" s="81" t="s">
        <v>257</v>
      </c>
      <c r="C16" s="78">
        <v>99702.720000000001</v>
      </c>
    </row>
    <row r="17" spans="1:3" x14ac:dyDescent="0.35">
      <c r="A17" s="79" t="s">
        <v>348</v>
      </c>
      <c r="B17" s="80" t="s">
        <v>259</v>
      </c>
      <c r="C17" s="78">
        <v>379812.03</v>
      </c>
    </row>
    <row r="18" spans="1:3" ht="28" x14ac:dyDescent="0.35">
      <c r="A18" s="82" t="s">
        <v>349</v>
      </c>
      <c r="B18" s="83" t="s">
        <v>262</v>
      </c>
      <c r="C18" s="75">
        <f>C19+C20+C21</f>
        <v>21037.22</v>
      </c>
    </row>
    <row r="19" spans="1:3" ht="28" x14ac:dyDescent="0.35">
      <c r="A19" s="79" t="s">
        <v>350</v>
      </c>
      <c r="B19" s="81" t="s">
        <v>351</v>
      </c>
      <c r="C19" s="78">
        <v>0</v>
      </c>
    </row>
    <row r="20" spans="1:3" x14ac:dyDescent="0.35">
      <c r="A20" s="86" t="s">
        <v>352</v>
      </c>
      <c r="B20" s="88" t="s">
        <v>264</v>
      </c>
      <c r="C20" s="78">
        <v>21037.22</v>
      </c>
    </row>
    <row r="21" spans="1:3" ht="28.5" x14ac:dyDescent="0.35">
      <c r="A21" s="86" t="s">
        <v>353</v>
      </c>
      <c r="B21" s="89" t="s">
        <v>265</v>
      </c>
      <c r="C21" s="78">
        <v>0</v>
      </c>
    </row>
    <row r="22" spans="1:3" x14ac:dyDescent="0.35">
      <c r="A22" s="84" t="s">
        <v>354</v>
      </c>
      <c r="B22" s="85" t="s">
        <v>266</v>
      </c>
      <c r="C22" s="75">
        <f>C23</f>
        <v>23698349.280000001</v>
      </c>
    </row>
    <row r="23" spans="1:3" x14ac:dyDescent="0.35">
      <c r="A23" s="86" t="s">
        <v>355</v>
      </c>
      <c r="B23" s="77" t="s">
        <v>267</v>
      </c>
      <c r="C23" s="78">
        <v>23698349.280000001</v>
      </c>
    </row>
    <row r="24" spans="1:3" x14ac:dyDescent="0.35">
      <c r="A24" s="84" t="s">
        <v>356</v>
      </c>
      <c r="B24" s="85" t="s">
        <v>269</v>
      </c>
      <c r="C24" s="75">
        <f>C25+C26</f>
        <v>3096189.3640000001</v>
      </c>
    </row>
    <row r="25" spans="1:3" x14ac:dyDescent="0.35">
      <c r="A25" s="86" t="s">
        <v>357</v>
      </c>
      <c r="B25" s="87" t="s">
        <v>270</v>
      </c>
      <c r="C25" s="78">
        <v>200761.44399999999</v>
      </c>
    </row>
    <row r="26" spans="1:3" x14ac:dyDescent="0.35">
      <c r="A26" s="86" t="s">
        <v>358</v>
      </c>
      <c r="B26" s="87" t="s">
        <v>271</v>
      </c>
      <c r="C26" s="78">
        <v>2895427.92</v>
      </c>
    </row>
    <row r="27" spans="1:3" x14ac:dyDescent="0.35">
      <c r="A27" s="84" t="s">
        <v>359</v>
      </c>
      <c r="B27" s="85" t="s">
        <v>274</v>
      </c>
      <c r="C27" s="75">
        <f>C28</f>
        <v>45091.74</v>
      </c>
    </row>
    <row r="28" spans="1:3" x14ac:dyDescent="0.35">
      <c r="A28" s="86" t="s">
        <v>360</v>
      </c>
      <c r="B28" s="77" t="s">
        <v>275</v>
      </c>
      <c r="C28" s="78">
        <v>45091.74</v>
      </c>
    </row>
    <row r="29" spans="1:3" x14ac:dyDescent="0.35">
      <c r="A29" s="84" t="s">
        <v>361</v>
      </c>
      <c r="B29" s="90" t="s">
        <v>362</v>
      </c>
      <c r="C29" s="75">
        <f>C30</f>
        <v>655404.78</v>
      </c>
    </row>
    <row r="30" spans="1:3" x14ac:dyDescent="0.35">
      <c r="A30" s="86" t="s">
        <v>363</v>
      </c>
      <c r="B30" s="87" t="s">
        <v>278</v>
      </c>
      <c r="C30" s="78">
        <v>655404.78</v>
      </c>
    </row>
    <row r="31" spans="1:3" x14ac:dyDescent="0.35">
      <c r="A31" s="84" t="s">
        <v>364</v>
      </c>
      <c r="B31" s="91" t="s">
        <v>279</v>
      </c>
      <c r="C31" s="75">
        <f>C33+C32</f>
        <v>939538.4</v>
      </c>
    </row>
    <row r="32" spans="1:3" x14ac:dyDescent="0.35">
      <c r="A32" s="86" t="s">
        <v>366</v>
      </c>
      <c r="B32" s="92" t="s">
        <v>280</v>
      </c>
      <c r="C32" s="78">
        <v>26793.52</v>
      </c>
    </row>
    <row r="33" spans="1:3" x14ac:dyDescent="0.35">
      <c r="A33" s="86" t="s">
        <v>365</v>
      </c>
      <c r="B33" s="93" t="s">
        <v>285</v>
      </c>
      <c r="C33" s="78">
        <v>912744.88</v>
      </c>
    </row>
    <row r="34" spans="1:3" x14ac:dyDescent="0.35">
      <c r="A34" s="84" t="s">
        <v>367</v>
      </c>
      <c r="B34" s="85" t="s">
        <v>284</v>
      </c>
      <c r="C34" s="75">
        <f>C35</f>
        <v>76447.47</v>
      </c>
    </row>
    <row r="35" spans="1:3" x14ac:dyDescent="0.35">
      <c r="A35" s="86" t="s">
        <v>368</v>
      </c>
      <c r="B35" s="94" t="s">
        <v>287</v>
      </c>
      <c r="C35" s="78">
        <v>76447.47</v>
      </c>
    </row>
    <row r="36" spans="1:3" x14ac:dyDescent="0.35">
      <c r="A36" s="84" t="s">
        <v>369</v>
      </c>
      <c r="B36" s="95" t="s">
        <v>370</v>
      </c>
      <c r="C36" s="75">
        <f>C37</f>
        <v>101754.85</v>
      </c>
    </row>
    <row r="37" spans="1:3" ht="28" x14ac:dyDescent="0.35">
      <c r="A37" s="86" t="s">
        <v>371</v>
      </c>
      <c r="B37" s="94" t="s">
        <v>288</v>
      </c>
      <c r="C37" s="78">
        <v>101754.85</v>
      </c>
    </row>
    <row r="38" spans="1:3" x14ac:dyDescent="0.35">
      <c r="A38" s="85"/>
      <c r="B38" s="85" t="s">
        <v>38</v>
      </c>
      <c r="C38" s="96">
        <f>C13+C18+C22+C24+C27+C29+C34+C31+C36</f>
        <v>32963137.713999998</v>
      </c>
    </row>
  </sheetData>
  <mergeCells count="9">
    <mergeCell ref="A8:C8"/>
    <mergeCell ref="A9:C9"/>
    <mergeCell ref="C11:C12"/>
    <mergeCell ref="B1:C1"/>
    <mergeCell ref="B2:C2"/>
    <mergeCell ref="B3:C3"/>
    <mergeCell ref="B4:C4"/>
    <mergeCell ref="B5:C5"/>
    <mergeCell ref="A7:C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10" workbookViewId="0">
      <selection sqref="A1:D20"/>
    </sheetView>
  </sheetViews>
  <sheetFormatPr defaultRowHeight="14.5" x14ac:dyDescent="0.35"/>
  <cols>
    <col min="1" max="1" width="27.26953125" customWidth="1"/>
    <col min="2" max="2" width="43.1796875" customWidth="1"/>
    <col min="3" max="3" width="14.453125" customWidth="1"/>
    <col min="4" max="4" width="0" hidden="1" customWidth="1"/>
  </cols>
  <sheetData>
    <row r="1" spans="1:4" x14ac:dyDescent="0.35">
      <c r="A1" s="157" t="s">
        <v>388</v>
      </c>
      <c r="B1" s="157"/>
      <c r="C1" s="157"/>
      <c r="D1" s="70"/>
    </row>
    <row r="2" spans="1:4" x14ac:dyDescent="0.35">
      <c r="A2" s="157" t="s">
        <v>340</v>
      </c>
      <c r="B2" s="157"/>
      <c r="C2" s="157"/>
      <c r="D2" s="70"/>
    </row>
    <row r="3" spans="1:4" x14ac:dyDescent="0.35">
      <c r="A3" s="157" t="s">
        <v>341</v>
      </c>
      <c r="B3" s="157"/>
      <c r="C3" s="157"/>
      <c r="D3" s="70"/>
    </row>
    <row r="4" spans="1:4" x14ac:dyDescent="0.35">
      <c r="A4" s="157" t="s">
        <v>342</v>
      </c>
      <c r="B4" s="157"/>
      <c r="C4" s="157"/>
      <c r="D4" s="70"/>
    </row>
    <row r="5" spans="1:4" x14ac:dyDescent="0.35">
      <c r="A5" s="97" t="s">
        <v>14</v>
      </c>
      <c r="B5" s="157" t="s">
        <v>376</v>
      </c>
      <c r="C5" s="157"/>
      <c r="D5" s="97"/>
    </row>
    <row r="6" spans="1:4" x14ac:dyDescent="0.35">
      <c r="A6" s="70"/>
      <c r="B6" s="70"/>
      <c r="C6" s="157"/>
      <c r="D6" s="157"/>
    </row>
    <row r="7" spans="1:4" x14ac:dyDescent="0.35">
      <c r="A7" s="154" t="s">
        <v>377</v>
      </c>
      <c r="B7" s="154"/>
      <c r="C7" s="154"/>
      <c r="D7" s="70"/>
    </row>
    <row r="8" spans="1:4" x14ac:dyDescent="0.35">
      <c r="A8" s="154" t="s">
        <v>378</v>
      </c>
      <c r="B8" s="154"/>
      <c r="C8" s="154"/>
      <c r="D8" s="70"/>
    </row>
    <row r="9" spans="1:4" x14ac:dyDescent="0.35">
      <c r="A9" s="154" t="s">
        <v>405</v>
      </c>
      <c r="B9" s="154"/>
      <c r="C9" s="154"/>
      <c r="D9" s="70"/>
    </row>
    <row r="10" spans="1:4" x14ac:dyDescent="0.35">
      <c r="A10" s="70"/>
      <c r="B10" s="70"/>
      <c r="C10" s="70"/>
      <c r="D10" s="70"/>
    </row>
    <row r="11" spans="1:4" ht="28.5" x14ac:dyDescent="0.35">
      <c r="A11" s="98" t="s">
        <v>0</v>
      </c>
      <c r="B11" s="98" t="s">
        <v>379</v>
      </c>
      <c r="C11" s="99" t="s">
        <v>380</v>
      </c>
      <c r="D11" s="100"/>
    </row>
    <row r="12" spans="1:4" ht="28.5" x14ac:dyDescent="0.35">
      <c r="A12" s="101" t="s">
        <v>404</v>
      </c>
      <c r="B12" s="102" t="s">
        <v>389</v>
      </c>
      <c r="C12" s="96">
        <f>C13</f>
        <v>-2700000</v>
      </c>
      <c r="D12" s="103"/>
    </row>
    <row r="13" spans="1:4" ht="42.75" customHeight="1" x14ac:dyDescent="0.35">
      <c r="A13" s="104" t="s">
        <v>391</v>
      </c>
      <c r="B13" s="117" t="s">
        <v>390</v>
      </c>
      <c r="C13" s="106">
        <f>C14</f>
        <v>-2700000</v>
      </c>
      <c r="D13" s="107"/>
    </row>
    <row r="14" spans="1:4" ht="56" x14ac:dyDescent="0.35">
      <c r="A14" s="104" t="s">
        <v>393</v>
      </c>
      <c r="B14" s="108" t="s">
        <v>392</v>
      </c>
      <c r="C14" s="106">
        <f>C15</f>
        <v>-2700000</v>
      </c>
      <c r="D14" s="109"/>
    </row>
    <row r="15" spans="1:4" ht="56.5" x14ac:dyDescent="0.35">
      <c r="A15" s="118" t="s">
        <v>395</v>
      </c>
      <c r="B15" s="105" t="s">
        <v>394</v>
      </c>
      <c r="C15" s="106">
        <v>-2700000</v>
      </c>
      <c r="D15" s="107"/>
    </row>
    <row r="16" spans="1:4" ht="28.5" x14ac:dyDescent="0.35">
      <c r="A16" s="101" t="s">
        <v>381</v>
      </c>
      <c r="B16" s="102" t="s">
        <v>382</v>
      </c>
      <c r="C16" s="96">
        <f>C18+C17</f>
        <v>0</v>
      </c>
      <c r="D16" s="103"/>
    </row>
    <row r="17" spans="1:4" ht="28.5" x14ac:dyDescent="0.35">
      <c r="A17" s="110" t="s">
        <v>383</v>
      </c>
      <c r="B17" s="111" t="s">
        <v>384</v>
      </c>
      <c r="C17" s="112">
        <v>-58387754.979999997</v>
      </c>
      <c r="D17" s="113"/>
    </row>
    <row r="18" spans="1:4" ht="28.5" x14ac:dyDescent="0.35">
      <c r="A18" s="110" t="s">
        <v>385</v>
      </c>
      <c r="B18" s="111" t="s">
        <v>386</v>
      </c>
      <c r="C18" s="112">
        <v>58387754.979999997</v>
      </c>
      <c r="D18" s="113"/>
    </row>
    <row r="19" spans="1:4" x14ac:dyDescent="0.35">
      <c r="A19" s="114"/>
      <c r="B19" s="147" t="s">
        <v>387</v>
      </c>
      <c r="C19" s="115">
        <f>C12+C16</f>
        <v>-2700000</v>
      </c>
      <c r="D19" s="116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11" workbookViewId="0">
      <selection sqref="A1:C17"/>
    </sheetView>
  </sheetViews>
  <sheetFormatPr defaultRowHeight="14.5" x14ac:dyDescent="0.35"/>
  <cols>
    <col min="2" max="2" width="58.54296875" customWidth="1"/>
    <col min="3" max="3" width="16.54296875" customWidth="1"/>
  </cols>
  <sheetData>
    <row r="1" spans="1:3" x14ac:dyDescent="0.35">
      <c r="A1" s="157" t="s">
        <v>400</v>
      </c>
      <c r="B1" s="157"/>
      <c r="C1" s="157"/>
    </row>
    <row r="2" spans="1:3" x14ac:dyDescent="0.35">
      <c r="A2" s="157" t="s">
        <v>340</v>
      </c>
      <c r="B2" s="157"/>
      <c r="C2" s="157"/>
    </row>
    <row r="3" spans="1:3" x14ac:dyDescent="0.35">
      <c r="A3" s="157" t="s">
        <v>341</v>
      </c>
      <c r="B3" s="157"/>
      <c r="C3" s="157"/>
    </row>
    <row r="4" spans="1:3" x14ac:dyDescent="0.35">
      <c r="A4" s="162" t="s">
        <v>342</v>
      </c>
      <c r="B4" s="162"/>
      <c r="C4" s="162"/>
    </row>
    <row r="5" spans="1:3" x14ac:dyDescent="0.35">
      <c r="A5" s="119" t="s">
        <v>14</v>
      </c>
      <c r="B5" s="157" t="s">
        <v>396</v>
      </c>
      <c r="C5" s="157"/>
    </row>
    <row r="6" spans="1:3" x14ac:dyDescent="0.35">
      <c r="A6" s="161"/>
      <c r="B6" s="161"/>
      <c r="C6" s="161"/>
    </row>
    <row r="7" spans="1:3" x14ac:dyDescent="0.35">
      <c r="A7" s="158" t="s">
        <v>401</v>
      </c>
      <c r="B7" s="158"/>
      <c r="C7" s="158"/>
    </row>
    <row r="8" spans="1:3" x14ac:dyDescent="0.35">
      <c r="A8" s="158" t="s">
        <v>402</v>
      </c>
      <c r="B8" s="158"/>
      <c r="C8" s="158"/>
    </row>
    <row r="9" spans="1:3" x14ac:dyDescent="0.35">
      <c r="A9" s="70"/>
      <c r="B9" s="70"/>
      <c r="C9" s="70"/>
    </row>
    <row r="10" spans="1:3" ht="31.5" customHeight="1" x14ac:dyDescent="0.35">
      <c r="A10" s="120" t="s">
        <v>397</v>
      </c>
      <c r="B10" s="120" t="s">
        <v>398</v>
      </c>
      <c r="C10" s="120" t="s">
        <v>403</v>
      </c>
    </row>
    <row r="11" spans="1:3" ht="50.25" customHeight="1" x14ac:dyDescent="0.35">
      <c r="A11" s="121">
        <v>1</v>
      </c>
      <c r="B11" s="122" t="s">
        <v>129</v>
      </c>
      <c r="C11" s="123">
        <v>220969.65</v>
      </c>
    </row>
    <row r="12" spans="1:3" ht="48.75" customHeight="1" x14ac:dyDescent="0.35">
      <c r="A12" s="121">
        <v>2</v>
      </c>
      <c r="B12" s="122" t="s">
        <v>130</v>
      </c>
      <c r="C12" s="123">
        <v>434435.13</v>
      </c>
    </row>
    <row r="13" spans="1:3" ht="63.75" customHeight="1" x14ac:dyDescent="0.35">
      <c r="A13" s="121">
        <v>3</v>
      </c>
      <c r="B13" s="122" t="s">
        <v>131</v>
      </c>
      <c r="C13" s="123">
        <v>76447.47</v>
      </c>
    </row>
    <row r="14" spans="1:3" ht="53.25" customHeight="1" x14ac:dyDescent="0.35">
      <c r="A14" s="121">
        <v>4</v>
      </c>
      <c r="B14" s="122" t="s">
        <v>132</v>
      </c>
      <c r="C14" s="123">
        <v>45091.74</v>
      </c>
    </row>
    <row r="15" spans="1:3" ht="63.75" customHeight="1" x14ac:dyDescent="0.35">
      <c r="A15" s="121">
        <v>5</v>
      </c>
      <c r="B15" s="122" t="s">
        <v>124</v>
      </c>
      <c r="C15" s="123">
        <v>50407.62</v>
      </c>
    </row>
    <row r="16" spans="1:3" ht="58.5" customHeight="1" x14ac:dyDescent="0.35">
      <c r="A16" s="124">
        <v>6</v>
      </c>
      <c r="B16" s="125" t="s">
        <v>126</v>
      </c>
      <c r="C16" s="123">
        <v>49295.1</v>
      </c>
    </row>
    <row r="17" spans="1:3" x14ac:dyDescent="0.35">
      <c r="A17" s="159" t="s">
        <v>399</v>
      </c>
      <c r="B17" s="160"/>
      <c r="C17" s="126">
        <f>SUM(C11:C16)</f>
        <v>876646.71</v>
      </c>
    </row>
    <row r="18" spans="1:3" x14ac:dyDescent="0.35">
      <c r="A18" s="70"/>
      <c r="B18" s="70"/>
      <c r="C18" s="70"/>
    </row>
  </sheetData>
  <mergeCells count="9">
    <mergeCell ref="A7:C7"/>
    <mergeCell ref="A8:C8"/>
    <mergeCell ref="A17:B17"/>
    <mergeCell ref="A6:C6"/>
    <mergeCell ref="A1:C1"/>
    <mergeCell ref="A2:C2"/>
    <mergeCell ref="A3:C3"/>
    <mergeCell ref="A4:C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opLeftCell="A130" workbookViewId="0">
      <selection sqref="A1:G139"/>
    </sheetView>
  </sheetViews>
  <sheetFormatPr defaultRowHeight="14.5" x14ac:dyDescent="0.35"/>
  <cols>
    <col min="1" max="1" width="47" customWidth="1"/>
    <col min="2" max="2" width="4.1796875" customWidth="1"/>
    <col min="3" max="3" width="4" customWidth="1"/>
    <col min="4" max="4" width="4.453125" customWidth="1"/>
    <col min="5" max="5" width="11.1796875" customWidth="1"/>
    <col min="6" max="6" width="4" customWidth="1"/>
    <col min="7" max="7" width="10.26953125" customWidth="1"/>
  </cols>
  <sheetData>
    <row r="1" spans="1:7" x14ac:dyDescent="0.35">
      <c r="A1" s="151" t="s">
        <v>39</v>
      </c>
      <c r="B1" s="151"/>
      <c r="C1" s="151"/>
      <c r="D1" s="151"/>
      <c r="E1" s="43"/>
      <c r="F1" s="43"/>
      <c r="G1" s="43"/>
    </row>
    <row r="2" spans="1:7" x14ac:dyDescent="0.35">
      <c r="A2" s="151" t="s">
        <v>40</v>
      </c>
      <c r="B2" s="151"/>
      <c r="C2" s="151"/>
      <c r="D2" s="151"/>
      <c r="E2" s="43"/>
      <c r="F2" s="43"/>
      <c r="G2" s="43"/>
    </row>
    <row r="3" spans="1:7" x14ac:dyDescent="0.35">
      <c r="A3" s="151" t="s">
        <v>41</v>
      </c>
      <c r="B3" s="151"/>
      <c r="C3" s="151"/>
      <c r="D3" s="151"/>
      <c r="E3" s="43"/>
      <c r="F3" s="43"/>
      <c r="G3" s="43"/>
    </row>
    <row r="4" spans="1:7" x14ac:dyDescent="0.35">
      <c r="A4" s="151" t="s">
        <v>42</v>
      </c>
      <c r="B4" s="151"/>
      <c r="C4" s="151"/>
      <c r="D4" s="151"/>
      <c r="E4" s="43"/>
      <c r="F4" s="43"/>
      <c r="G4" s="43"/>
    </row>
    <row r="5" spans="1:7" x14ac:dyDescent="0.35">
      <c r="A5" s="151" t="s">
        <v>43</v>
      </c>
      <c r="B5" s="151"/>
      <c r="C5" s="151"/>
      <c r="D5" s="151"/>
      <c r="E5" s="43"/>
      <c r="F5" s="43"/>
      <c r="G5" s="43"/>
    </row>
    <row r="6" spans="1:7" x14ac:dyDescent="0.35">
      <c r="A6" s="8"/>
      <c r="B6" s="8"/>
      <c r="C6" s="8"/>
      <c r="D6" s="8"/>
      <c r="E6" s="43"/>
      <c r="F6" s="43"/>
      <c r="G6" s="43"/>
    </row>
    <row r="7" spans="1:7" x14ac:dyDescent="0.35">
      <c r="A7" s="8"/>
      <c r="B7" s="8"/>
      <c r="C7" s="8"/>
      <c r="D7" s="42"/>
      <c r="E7" s="43"/>
      <c r="F7" s="43"/>
      <c r="G7" s="43"/>
    </row>
    <row r="8" spans="1:7" ht="31.5" customHeight="1" x14ac:dyDescent="0.35">
      <c r="A8" s="153" t="s">
        <v>44</v>
      </c>
      <c r="B8" s="153"/>
      <c r="C8" s="153"/>
      <c r="D8" s="153"/>
      <c r="E8" s="43"/>
      <c r="F8" s="43"/>
      <c r="G8" s="43"/>
    </row>
    <row r="9" spans="1:7" x14ac:dyDescent="0.35">
      <c r="A9" s="5"/>
      <c r="B9" s="5"/>
      <c r="C9" s="5"/>
      <c r="D9" s="5"/>
      <c r="E9" s="43"/>
      <c r="F9" s="43"/>
      <c r="G9" s="43"/>
    </row>
    <row r="10" spans="1:7" ht="31.5" x14ac:dyDescent="0.35">
      <c r="A10" s="9" t="s">
        <v>1</v>
      </c>
      <c r="B10" s="9" t="s">
        <v>137</v>
      </c>
      <c r="C10" s="9" t="s">
        <v>138</v>
      </c>
      <c r="D10" s="9" t="s">
        <v>148</v>
      </c>
      <c r="E10" s="44" t="s">
        <v>154</v>
      </c>
      <c r="F10" s="44" t="s">
        <v>239</v>
      </c>
      <c r="G10" s="50" t="s">
        <v>240</v>
      </c>
    </row>
    <row r="11" spans="1:7" ht="21" x14ac:dyDescent="0.35">
      <c r="A11" s="10" t="s">
        <v>45</v>
      </c>
      <c r="B11" s="26">
        <v>850</v>
      </c>
      <c r="C11" s="31" t="s">
        <v>139</v>
      </c>
      <c r="D11" s="31" t="s">
        <v>149</v>
      </c>
      <c r="E11" s="31" t="s">
        <v>155</v>
      </c>
      <c r="F11" s="29"/>
      <c r="G11" s="51">
        <f>G12+G16+G20</f>
        <v>195507.28</v>
      </c>
    </row>
    <row r="12" spans="1:7" ht="31.5" x14ac:dyDescent="0.35">
      <c r="A12" s="11" t="s">
        <v>46</v>
      </c>
      <c r="B12" s="27">
        <v>850</v>
      </c>
      <c r="C12" s="32" t="s">
        <v>139</v>
      </c>
      <c r="D12" s="32" t="s">
        <v>143</v>
      </c>
      <c r="E12" s="32" t="s">
        <v>156</v>
      </c>
      <c r="F12" s="28"/>
      <c r="G12" s="52">
        <f>G14</f>
        <v>121250.04</v>
      </c>
    </row>
    <row r="13" spans="1:7" ht="31.5" x14ac:dyDescent="0.35">
      <c r="A13" s="11" t="s">
        <v>47</v>
      </c>
      <c r="B13" s="27">
        <v>850</v>
      </c>
      <c r="C13" s="32" t="s">
        <v>139</v>
      </c>
      <c r="D13" s="32" t="s">
        <v>143</v>
      </c>
      <c r="E13" s="32" t="s">
        <v>157</v>
      </c>
      <c r="F13" s="28"/>
      <c r="G13" s="52">
        <f>G14</f>
        <v>121250.04</v>
      </c>
    </row>
    <row r="14" spans="1:7" ht="31.5" x14ac:dyDescent="0.35">
      <c r="A14" s="12" t="s">
        <v>48</v>
      </c>
      <c r="B14" s="28">
        <v>850</v>
      </c>
      <c r="C14" s="33" t="s">
        <v>139</v>
      </c>
      <c r="D14" s="33" t="s">
        <v>143</v>
      </c>
      <c r="E14" s="33" t="s">
        <v>158</v>
      </c>
      <c r="F14" s="28"/>
      <c r="G14" s="53">
        <f>G15</f>
        <v>121250.04</v>
      </c>
    </row>
    <row r="15" spans="1:7" x14ac:dyDescent="0.35">
      <c r="A15" s="13" t="s">
        <v>49</v>
      </c>
      <c r="B15" s="28">
        <v>850</v>
      </c>
      <c r="C15" s="33" t="s">
        <v>139</v>
      </c>
      <c r="D15" s="33" t="s">
        <v>143</v>
      </c>
      <c r="E15" s="30"/>
      <c r="F15" s="30">
        <v>500</v>
      </c>
      <c r="G15" s="54">
        <v>121250.04</v>
      </c>
    </row>
    <row r="16" spans="1:7" ht="21" x14ac:dyDescent="0.35">
      <c r="A16" s="11" t="s">
        <v>50</v>
      </c>
      <c r="B16" s="27">
        <v>850</v>
      </c>
      <c r="C16" s="32" t="s">
        <v>139</v>
      </c>
      <c r="D16" s="32" t="s">
        <v>143</v>
      </c>
      <c r="E16" s="32" t="s">
        <v>159</v>
      </c>
      <c r="F16" s="28"/>
      <c r="G16" s="52">
        <f>G18</f>
        <v>61672.22</v>
      </c>
    </row>
    <row r="17" spans="1:7" x14ac:dyDescent="0.35">
      <c r="A17" s="11" t="s">
        <v>51</v>
      </c>
      <c r="B17" s="27">
        <v>850</v>
      </c>
      <c r="C17" s="32" t="s">
        <v>139</v>
      </c>
      <c r="D17" s="32" t="s">
        <v>143</v>
      </c>
      <c r="E17" s="32" t="s">
        <v>160</v>
      </c>
      <c r="F17" s="28"/>
      <c r="G17" s="52">
        <f>G18</f>
        <v>61672.22</v>
      </c>
    </row>
    <row r="18" spans="1:7" ht="52.5" x14ac:dyDescent="0.35">
      <c r="A18" s="12" t="s">
        <v>52</v>
      </c>
      <c r="B18" s="28">
        <v>850</v>
      </c>
      <c r="C18" s="33" t="s">
        <v>139</v>
      </c>
      <c r="D18" s="33" t="s">
        <v>143</v>
      </c>
      <c r="E18" s="33" t="s">
        <v>161</v>
      </c>
      <c r="F18" s="30" t="s">
        <v>14</v>
      </c>
      <c r="G18" s="53">
        <f>G19</f>
        <v>61672.22</v>
      </c>
    </row>
    <row r="19" spans="1:7" x14ac:dyDescent="0.35">
      <c r="A19" s="14" t="s">
        <v>49</v>
      </c>
      <c r="B19" s="28">
        <v>850</v>
      </c>
      <c r="C19" s="33" t="s">
        <v>139</v>
      </c>
      <c r="D19" s="33" t="s">
        <v>143</v>
      </c>
      <c r="E19" s="33" t="s">
        <v>14</v>
      </c>
      <c r="F19" s="30">
        <v>500</v>
      </c>
      <c r="G19" s="54">
        <v>61672.22</v>
      </c>
    </row>
    <row r="20" spans="1:7" x14ac:dyDescent="0.35">
      <c r="A20" s="11" t="s">
        <v>53</v>
      </c>
      <c r="B20" s="28">
        <v>850</v>
      </c>
      <c r="C20" s="32" t="s">
        <v>140</v>
      </c>
      <c r="D20" s="32" t="s">
        <v>140</v>
      </c>
      <c r="E20" s="32" t="s">
        <v>162</v>
      </c>
      <c r="F20" s="28"/>
      <c r="G20" s="52">
        <f>G22</f>
        <v>12585.02</v>
      </c>
    </row>
    <row r="21" spans="1:7" ht="52.5" x14ac:dyDescent="0.35">
      <c r="A21" s="11" t="s">
        <v>54</v>
      </c>
      <c r="B21" s="28">
        <v>850</v>
      </c>
      <c r="C21" s="32" t="s">
        <v>140</v>
      </c>
      <c r="D21" s="32" t="s">
        <v>140</v>
      </c>
      <c r="E21" s="32" t="s">
        <v>163</v>
      </c>
      <c r="F21" s="28"/>
      <c r="G21" s="52">
        <f>G22</f>
        <v>12585.02</v>
      </c>
    </row>
    <row r="22" spans="1:7" ht="31.5" x14ac:dyDescent="0.35">
      <c r="A22" s="12" t="s">
        <v>55</v>
      </c>
      <c r="B22" s="28">
        <v>850</v>
      </c>
      <c r="C22" s="33" t="s">
        <v>140</v>
      </c>
      <c r="D22" s="33" t="s">
        <v>140</v>
      </c>
      <c r="E22" s="33" t="s">
        <v>164</v>
      </c>
      <c r="F22" s="28"/>
      <c r="G22" s="53">
        <f>G23</f>
        <v>12585.02</v>
      </c>
    </row>
    <row r="23" spans="1:7" x14ac:dyDescent="0.35">
      <c r="A23" s="13" t="s">
        <v>49</v>
      </c>
      <c r="B23" s="28">
        <v>850</v>
      </c>
      <c r="C23" s="33" t="s">
        <v>140</v>
      </c>
      <c r="D23" s="33" t="s">
        <v>140</v>
      </c>
      <c r="E23" s="30"/>
      <c r="F23" s="30">
        <v>500</v>
      </c>
      <c r="G23" s="54">
        <v>12585.02</v>
      </c>
    </row>
    <row r="24" spans="1:7" ht="21" x14ac:dyDescent="0.35">
      <c r="A24" s="15" t="s">
        <v>56</v>
      </c>
      <c r="B24" s="26">
        <v>850</v>
      </c>
      <c r="C24" s="31" t="s">
        <v>141</v>
      </c>
      <c r="D24" s="31" t="s">
        <v>149</v>
      </c>
      <c r="E24" s="31" t="s">
        <v>165</v>
      </c>
      <c r="F24" s="26"/>
      <c r="G24" s="51">
        <f>G25</f>
        <v>31672.240000000002</v>
      </c>
    </row>
    <row r="25" spans="1:7" ht="21" x14ac:dyDescent="0.35">
      <c r="A25" s="11" t="s">
        <v>57</v>
      </c>
      <c r="B25" s="27">
        <v>850</v>
      </c>
      <c r="C25" s="32" t="s">
        <v>141</v>
      </c>
      <c r="D25" s="32" t="s">
        <v>150</v>
      </c>
      <c r="E25" s="32" t="s">
        <v>166</v>
      </c>
      <c r="F25" s="27"/>
      <c r="G25" s="52">
        <f>G27+G29</f>
        <v>31672.240000000002</v>
      </c>
    </row>
    <row r="26" spans="1:7" ht="21" x14ac:dyDescent="0.35">
      <c r="A26" s="11" t="s">
        <v>58</v>
      </c>
      <c r="B26" s="27">
        <v>850</v>
      </c>
      <c r="C26" s="32" t="s">
        <v>141</v>
      </c>
      <c r="D26" s="32" t="s">
        <v>150</v>
      </c>
      <c r="E26" s="32" t="s">
        <v>167</v>
      </c>
      <c r="F26" s="27"/>
      <c r="G26" s="52">
        <f>G27</f>
        <v>17334.79</v>
      </c>
    </row>
    <row r="27" spans="1:7" ht="42" x14ac:dyDescent="0.35">
      <c r="A27" s="12" t="s">
        <v>59</v>
      </c>
      <c r="B27" s="28">
        <v>850</v>
      </c>
      <c r="C27" s="33" t="s">
        <v>141</v>
      </c>
      <c r="D27" s="33" t="s">
        <v>150</v>
      </c>
      <c r="E27" s="33" t="s">
        <v>168</v>
      </c>
      <c r="F27" s="28"/>
      <c r="G27" s="53">
        <f>G28</f>
        <v>17334.79</v>
      </c>
    </row>
    <row r="28" spans="1:7" x14ac:dyDescent="0.35">
      <c r="A28" s="13" t="s">
        <v>49</v>
      </c>
      <c r="B28" s="28">
        <v>850</v>
      </c>
      <c r="C28" s="33" t="s">
        <v>141</v>
      </c>
      <c r="D28" s="33" t="s">
        <v>150</v>
      </c>
      <c r="E28" s="30"/>
      <c r="F28" s="30">
        <v>500</v>
      </c>
      <c r="G28" s="54">
        <v>17334.79</v>
      </c>
    </row>
    <row r="29" spans="1:7" ht="31.5" x14ac:dyDescent="0.35">
      <c r="A29" s="16" t="s">
        <v>60</v>
      </c>
      <c r="B29" s="27">
        <v>850</v>
      </c>
      <c r="C29" s="32" t="s">
        <v>141</v>
      </c>
      <c r="D29" s="32" t="s">
        <v>150</v>
      </c>
      <c r="E29" s="27" t="s">
        <v>169</v>
      </c>
      <c r="F29" s="30"/>
      <c r="G29" s="52">
        <f>G30</f>
        <v>14337.45</v>
      </c>
    </row>
    <row r="30" spans="1:7" ht="31.5" x14ac:dyDescent="0.35">
      <c r="A30" s="17" t="s">
        <v>61</v>
      </c>
      <c r="B30" s="28">
        <v>850</v>
      </c>
      <c r="C30" s="33" t="s">
        <v>141</v>
      </c>
      <c r="D30" s="33" t="s">
        <v>150</v>
      </c>
      <c r="E30" s="28" t="s">
        <v>170</v>
      </c>
      <c r="F30" s="30"/>
      <c r="G30" s="53">
        <f>G31</f>
        <v>14337.45</v>
      </c>
    </row>
    <row r="31" spans="1:7" x14ac:dyDescent="0.35">
      <c r="A31" s="13" t="s">
        <v>49</v>
      </c>
      <c r="B31" s="28">
        <v>850</v>
      </c>
      <c r="C31" s="33" t="s">
        <v>141</v>
      </c>
      <c r="D31" s="33" t="s">
        <v>150</v>
      </c>
      <c r="E31" s="30"/>
      <c r="F31" s="30">
        <v>500</v>
      </c>
      <c r="G31" s="54">
        <v>14337.45</v>
      </c>
    </row>
    <row r="32" spans="1:7" ht="31.5" x14ac:dyDescent="0.35">
      <c r="A32" s="10" t="s">
        <v>62</v>
      </c>
      <c r="B32" s="26">
        <v>850</v>
      </c>
      <c r="C32" s="31" t="s">
        <v>142</v>
      </c>
      <c r="D32" s="31" t="s">
        <v>143</v>
      </c>
      <c r="E32" s="31" t="s">
        <v>171</v>
      </c>
      <c r="F32" s="26"/>
      <c r="G32" s="51">
        <f>G33</f>
        <v>77237.02</v>
      </c>
    </row>
    <row r="33" spans="1:7" ht="31.5" x14ac:dyDescent="0.35">
      <c r="A33" s="18" t="s">
        <v>63</v>
      </c>
      <c r="B33" s="27">
        <v>850</v>
      </c>
      <c r="C33" s="34" t="s">
        <v>142</v>
      </c>
      <c r="D33" s="34" t="s">
        <v>143</v>
      </c>
      <c r="E33" s="34" t="s">
        <v>172</v>
      </c>
      <c r="F33" s="27" t="s">
        <v>14</v>
      </c>
      <c r="G33" s="52">
        <f>G35</f>
        <v>77237.02</v>
      </c>
    </row>
    <row r="34" spans="1:7" ht="21" x14ac:dyDescent="0.35">
      <c r="A34" s="18" t="s">
        <v>64</v>
      </c>
      <c r="B34" s="27">
        <v>850</v>
      </c>
      <c r="C34" s="34" t="s">
        <v>142</v>
      </c>
      <c r="D34" s="34" t="s">
        <v>143</v>
      </c>
      <c r="E34" s="34" t="s">
        <v>173</v>
      </c>
      <c r="F34" s="27"/>
      <c r="G34" s="52">
        <f>G35</f>
        <v>77237.02</v>
      </c>
    </row>
    <row r="35" spans="1:7" ht="42" x14ac:dyDescent="0.35">
      <c r="A35" s="19" t="s">
        <v>65</v>
      </c>
      <c r="B35" s="28">
        <v>850</v>
      </c>
      <c r="C35" s="35" t="s">
        <v>142</v>
      </c>
      <c r="D35" s="35" t="s">
        <v>143</v>
      </c>
      <c r="E35" s="35" t="s">
        <v>174</v>
      </c>
      <c r="F35" s="28"/>
      <c r="G35" s="53">
        <f>G36</f>
        <v>77237.02</v>
      </c>
    </row>
    <row r="36" spans="1:7" ht="21" x14ac:dyDescent="0.35">
      <c r="A36" s="20" t="s">
        <v>66</v>
      </c>
      <c r="B36" s="28">
        <v>850</v>
      </c>
      <c r="C36" s="36" t="s">
        <v>142</v>
      </c>
      <c r="D36" s="36" t="s">
        <v>143</v>
      </c>
      <c r="E36" s="36"/>
      <c r="F36" s="30">
        <v>200</v>
      </c>
      <c r="G36" s="54">
        <v>77237.02</v>
      </c>
    </row>
    <row r="37" spans="1:7" ht="21" x14ac:dyDescent="0.35">
      <c r="A37" s="10" t="s">
        <v>67</v>
      </c>
      <c r="B37" s="26">
        <v>850</v>
      </c>
      <c r="C37" s="31" t="s">
        <v>143</v>
      </c>
      <c r="D37" s="31" t="s">
        <v>147</v>
      </c>
      <c r="E37" s="31" t="s">
        <v>175</v>
      </c>
      <c r="F37" s="26"/>
      <c r="G37" s="51">
        <f>G38</f>
        <v>31198.2</v>
      </c>
    </row>
    <row r="38" spans="1:7" ht="31.5" x14ac:dyDescent="0.35">
      <c r="A38" s="11" t="s">
        <v>68</v>
      </c>
      <c r="B38" s="27">
        <v>850</v>
      </c>
      <c r="C38" s="32" t="s">
        <v>143</v>
      </c>
      <c r="D38" s="32" t="s">
        <v>147</v>
      </c>
      <c r="E38" s="32" t="s">
        <v>176</v>
      </c>
      <c r="F38" s="27"/>
      <c r="G38" s="52">
        <f>G40</f>
        <v>31198.2</v>
      </c>
    </row>
    <row r="39" spans="1:7" ht="21" x14ac:dyDescent="0.35">
      <c r="A39" s="11" t="s">
        <v>69</v>
      </c>
      <c r="B39" s="27">
        <v>850</v>
      </c>
      <c r="C39" s="32" t="s">
        <v>143</v>
      </c>
      <c r="D39" s="32" t="s">
        <v>147</v>
      </c>
      <c r="E39" s="32" t="s">
        <v>177</v>
      </c>
      <c r="F39" s="27"/>
      <c r="G39" s="52">
        <f>G40</f>
        <v>31198.2</v>
      </c>
    </row>
    <row r="40" spans="1:7" ht="21" x14ac:dyDescent="0.35">
      <c r="A40" s="12" t="s">
        <v>70</v>
      </c>
      <c r="B40" s="28">
        <v>850</v>
      </c>
      <c r="C40" s="33" t="s">
        <v>143</v>
      </c>
      <c r="D40" s="33" t="s">
        <v>147</v>
      </c>
      <c r="E40" s="33" t="s">
        <v>178</v>
      </c>
      <c r="F40" s="27"/>
      <c r="G40" s="53">
        <f>G41</f>
        <v>31198.2</v>
      </c>
    </row>
    <row r="41" spans="1:7" ht="21" x14ac:dyDescent="0.35">
      <c r="A41" s="14" t="s">
        <v>66</v>
      </c>
      <c r="B41" s="28">
        <v>850</v>
      </c>
      <c r="C41" s="33" t="s">
        <v>143</v>
      </c>
      <c r="D41" s="33" t="s">
        <v>147</v>
      </c>
      <c r="E41" s="33"/>
      <c r="F41" s="30">
        <v>200</v>
      </c>
      <c r="G41" s="54">
        <v>31198.2</v>
      </c>
    </row>
    <row r="42" spans="1:7" ht="31.5" x14ac:dyDescent="0.35">
      <c r="A42" s="10" t="s">
        <v>71</v>
      </c>
      <c r="B42" s="26">
        <v>850</v>
      </c>
      <c r="C42" s="31" t="s">
        <v>142</v>
      </c>
      <c r="D42" s="31" t="s">
        <v>143</v>
      </c>
      <c r="E42" s="31" t="s">
        <v>179</v>
      </c>
      <c r="F42" s="26"/>
      <c r="G42" s="51">
        <f>G55+G43</f>
        <v>0</v>
      </c>
    </row>
    <row r="43" spans="1:7" ht="31.5" x14ac:dyDescent="0.35">
      <c r="A43" s="16" t="s">
        <v>72</v>
      </c>
      <c r="B43" s="27">
        <v>850</v>
      </c>
      <c r="C43" s="32" t="s">
        <v>142</v>
      </c>
      <c r="D43" s="32" t="s">
        <v>143</v>
      </c>
      <c r="E43" s="27" t="s">
        <v>180</v>
      </c>
      <c r="F43" s="30" t="s">
        <v>14</v>
      </c>
      <c r="G43" s="53">
        <f>G45+G47</f>
        <v>0</v>
      </c>
    </row>
    <row r="44" spans="1:7" ht="31.5" x14ac:dyDescent="0.35">
      <c r="A44" s="16" t="s">
        <v>73</v>
      </c>
      <c r="B44" s="27">
        <v>850</v>
      </c>
      <c r="C44" s="32" t="s">
        <v>142</v>
      </c>
      <c r="D44" s="32" t="s">
        <v>143</v>
      </c>
      <c r="E44" s="27" t="s">
        <v>181</v>
      </c>
      <c r="F44" s="30"/>
      <c r="G44" s="53">
        <f>G45</f>
        <v>0</v>
      </c>
    </row>
    <row r="45" spans="1:7" ht="63" x14ac:dyDescent="0.35">
      <c r="A45" s="12" t="s">
        <v>74</v>
      </c>
      <c r="B45" s="28">
        <v>850</v>
      </c>
      <c r="C45" s="33" t="s">
        <v>142</v>
      </c>
      <c r="D45" s="33" t="s">
        <v>143</v>
      </c>
      <c r="E45" s="33" t="s">
        <v>182</v>
      </c>
      <c r="F45" s="28"/>
      <c r="G45" s="53">
        <f>G46</f>
        <v>0</v>
      </c>
    </row>
    <row r="46" spans="1:7" ht="21" x14ac:dyDescent="0.35">
      <c r="A46" s="13" t="s">
        <v>75</v>
      </c>
      <c r="B46" s="28">
        <v>850</v>
      </c>
      <c r="C46" s="33" t="s">
        <v>142</v>
      </c>
      <c r="D46" s="33" t="s">
        <v>143</v>
      </c>
      <c r="E46" s="30"/>
      <c r="F46" s="30">
        <v>400</v>
      </c>
      <c r="G46" s="54">
        <v>0</v>
      </c>
    </row>
    <row r="47" spans="1:7" ht="52.5" x14ac:dyDescent="0.35">
      <c r="A47" s="21" t="s">
        <v>76</v>
      </c>
      <c r="B47" s="28">
        <v>850</v>
      </c>
      <c r="C47" s="33" t="s">
        <v>142</v>
      </c>
      <c r="D47" s="33" t="s">
        <v>143</v>
      </c>
      <c r="E47" s="33" t="s">
        <v>183</v>
      </c>
      <c r="F47" s="30"/>
      <c r="G47" s="53">
        <f>G48</f>
        <v>0</v>
      </c>
    </row>
    <row r="48" spans="1:7" ht="21" x14ac:dyDescent="0.35">
      <c r="A48" s="22" t="s">
        <v>75</v>
      </c>
      <c r="B48" s="28">
        <v>850</v>
      </c>
      <c r="C48" s="33" t="s">
        <v>142</v>
      </c>
      <c r="D48" s="33" t="s">
        <v>143</v>
      </c>
      <c r="E48" s="30"/>
      <c r="F48" s="30">
        <v>400</v>
      </c>
      <c r="G48" s="54">
        <v>0</v>
      </c>
    </row>
    <row r="49" spans="1:7" ht="31.5" x14ac:dyDescent="0.35">
      <c r="A49" s="21" t="s">
        <v>77</v>
      </c>
      <c r="B49" s="28">
        <v>850</v>
      </c>
      <c r="C49" s="33" t="s">
        <v>142</v>
      </c>
      <c r="D49" s="33" t="s">
        <v>143</v>
      </c>
      <c r="E49" s="28" t="s">
        <v>184</v>
      </c>
      <c r="F49" s="30"/>
      <c r="G49" s="53">
        <f>G50</f>
        <v>0</v>
      </c>
    </row>
    <row r="50" spans="1:7" ht="21" x14ac:dyDescent="0.35">
      <c r="A50" s="22" t="s">
        <v>75</v>
      </c>
      <c r="B50" s="28">
        <v>850</v>
      </c>
      <c r="C50" s="33" t="s">
        <v>142</v>
      </c>
      <c r="D50" s="33" t="s">
        <v>143</v>
      </c>
      <c r="E50" s="30"/>
      <c r="F50" s="30">
        <v>400</v>
      </c>
      <c r="G50" s="54">
        <v>0</v>
      </c>
    </row>
    <row r="51" spans="1:7" ht="31.5" x14ac:dyDescent="0.35">
      <c r="A51" s="23" t="s">
        <v>78</v>
      </c>
      <c r="B51" s="27">
        <v>850</v>
      </c>
      <c r="C51" s="37" t="s">
        <v>144</v>
      </c>
      <c r="D51" s="37" t="s">
        <v>143</v>
      </c>
      <c r="E51" s="27" t="s">
        <v>185</v>
      </c>
      <c r="F51" s="48"/>
      <c r="G51" s="55">
        <f>G52</f>
        <v>0</v>
      </c>
    </row>
    <row r="52" spans="1:7" ht="52.5" x14ac:dyDescent="0.35">
      <c r="A52" s="23" t="s">
        <v>79</v>
      </c>
      <c r="B52" s="27">
        <v>850</v>
      </c>
      <c r="C52" s="37" t="s">
        <v>144</v>
      </c>
      <c r="D52" s="37" t="s">
        <v>143</v>
      </c>
      <c r="E52" s="27" t="s">
        <v>186</v>
      </c>
      <c r="F52" s="48"/>
      <c r="G52" s="55">
        <f>G53</f>
        <v>0</v>
      </c>
    </row>
    <row r="53" spans="1:7" ht="42" x14ac:dyDescent="0.35">
      <c r="A53" s="21" t="s">
        <v>80</v>
      </c>
      <c r="B53" s="28">
        <v>850</v>
      </c>
      <c r="C53" s="38" t="s">
        <v>144</v>
      </c>
      <c r="D53" s="38" t="s">
        <v>143</v>
      </c>
      <c r="E53" s="28" t="s">
        <v>187</v>
      </c>
      <c r="F53" s="30"/>
      <c r="G53" s="54">
        <f>G54</f>
        <v>0</v>
      </c>
    </row>
    <row r="54" spans="1:7" x14ac:dyDescent="0.35">
      <c r="A54" s="22" t="s">
        <v>81</v>
      </c>
      <c r="B54" s="28">
        <v>850</v>
      </c>
      <c r="C54" s="38" t="s">
        <v>144</v>
      </c>
      <c r="D54" s="38" t="s">
        <v>143</v>
      </c>
      <c r="E54" s="30"/>
      <c r="F54" s="30">
        <v>300</v>
      </c>
      <c r="G54" s="54">
        <v>0</v>
      </c>
    </row>
    <row r="55" spans="1:7" ht="42" x14ac:dyDescent="0.35">
      <c r="A55" s="16" t="s">
        <v>82</v>
      </c>
      <c r="B55" s="28">
        <v>850</v>
      </c>
      <c r="C55" s="33" t="s">
        <v>144</v>
      </c>
      <c r="D55" s="33" t="s">
        <v>146</v>
      </c>
      <c r="E55" s="27" t="s">
        <v>188</v>
      </c>
      <c r="F55" s="27"/>
      <c r="G55" s="52">
        <f>G57</f>
        <v>0</v>
      </c>
    </row>
    <row r="56" spans="1:7" ht="42" x14ac:dyDescent="0.35">
      <c r="A56" s="16" t="s">
        <v>83</v>
      </c>
      <c r="B56" s="28">
        <v>850</v>
      </c>
      <c r="C56" s="33" t="s">
        <v>144</v>
      </c>
      <c r="D56" s="33" t="s">
        <v>146</v>
      </c>
      <c r="E56" s="27" t="s">
        <v>189</v>
      </c>
      <c r="F56" s="27"/>
      <c r="G56" s="52">
        <f>G57</f>
        <v>0</v>
      </c>
    </row>
    <row r="57" spans="1:7" ht="31.5" x14ac:dyDescent="0.35">
      <c r="A57" s="17" t="s">
        <v>84</v>
      </c>
      <c r="B57" s="28">
        <v>850</v>
      </c>
      <c r="C57" s="33" t="s">
        <v>144</v>
      </c>
      <c r="D57" s="33" t="s">
        <v>146</v>
      </c>
      <c r="E57" s="33" t="s">
        <v>190</v>
      </c>
      <c r="F57" s="27"/>
      <c r="G57" s="53">
        <f>G58</f>
        <v>0</v>
      </c>
    </row>
    <row r="58" spans="1:7" ht="21" x14ac:dyDescent="0.35">
      <c r="A58" s="22" t="s">
        <v>75</v>
      </c>
      <c r="B58" s="28">
        <v>850</v>
      </c>
      <c r="C58" s="33" t="s">
        <v>144</v>
      </c>
      <c r="D58" s="33" t="s">
        <v>146</v>
      </c>
      <c r="E58" s="27"/>
      <c r="F58" s="30">
        <v>400</v>
      </c>
      <c r="G58" s="54">
        <v>0</v>
      </c>
    </row>
    <row r="59" spans="1:7" ht="31.5" x14ac:dyDescent="0.35">
      <c r="A59" s="21" t="s">
        <v>85</v>
      </c>
      <c r="B59" s="28">
        <v>850</v>
      </c>
      <c r="C59" s="33" t="s">
        <v>144</v>
      </c>
      <c r="D59" s="33" t="s">
        <v>146</v>
      </c>
      <c r="E59" s="27" t="s">
        <v>191</v>
      </c>
      <c r="F59" s="30"/>
      <c r="G59" s="54">
        <f>G60</f>
        <v>0</v>
      </c>
    </row>
    <row r="60" spans="1:7" ht="42" x14ac:dyDescent="0.35">
      <c r="A60" s="21" t="s">
        <v>86</v>
      </c>
      <c r="B60" s="28">
        <v>850</v>
      </c>
      <c r="C60" s="33" t="s">
        <v>144</v>
      </c>
      <c r="D60" s="33" t="s">
        <v>146</v>
      </c>
      <c r="E60" s="27" t="s">
        <v>192</v>
      </c>
      <c r="F60" s="30"/>
      <c r="G60" s="54">
        <f>G61+G63</f>
        <v>0</v>
      </c>
    </row>
    <row r="61" spans="1:7" ht="31.5" x14ac:dyDescent="0.35">
      <c r="A61" s="21" t="s">
        <v>87</v>
      </c>
      <c r="B61" s="28">
        <v>850</v>
      </c>
      <c r="C61" s="33" t="s">
        <v>144</v>
      </c>
      <c r="D61" s="33" t="s">
        <v>146</v>
      </c>
      <c r="E61" s="27" t="s">
        <v>193</v>
      </c>
      <c r="F61" s="30"/>
      <c r="G61" s="54">
        <f>G62</f>
        <v>0</v>
      </c>
    </row>
    <row r="62" spans="1:7" x14ac:dyDescent="0.35">
      <c r="A62" s="22" t="s">
        <v>81</v>
      </c>
      <c r="B62" s="28">
        <v>850</v>
      </c>
      <c r="C62" s="33" t="s">
        <v>144</v>
      </c>
      <c r="D62" s="33" t="s">
        <v>146</v>
      </c>
      <c r="E62" s="27"/>
      <c r="F62" s="30">
        <v>300</v>
      </c>
      <c r="G62" s="54">
        <v>0</v>
      </c>
    </row>
    <row r="63" spans="1:7" ht="31.5" x14ac:dyDescent="0.35">
      <c r="A63" s="21" t="s">
        <v>88</v>
      </c>
      <c r="B63" s="28">
        <v>850</v>
      </c>
      <c r="C63" s="33" t="s">
        <v>144</v>
      </c>
      <c r="D63" s="33" t="s">
        <v>146</v>
      </c>
      <c r="E63" s="27" t="s">
        <v>194</v>
      </c>
      <c r="F63" s="30"/>
      <c r="G63" s="54">
        <f>G64</f>
        <v>0</v>
      </c>
    </row>
    <row r="64" spans="1:7" x14ac:dyDescent="0.35">
      <c r="A64" s="22" t="s">
        <v>81</v>
      </c>
      <c r="B64" s="28">
        <v>850</v>
      </c>
      <c r="C64" s="33" t="s">
        <v>144</v>
      </c>
      <c r="D64" s="33" t="s">
        <v>146</v>
      </c>
      <c r="E64" s="27"/>
      <c r="F64" s="30">
        <v>300</v>
      </c>
      <c r="G64" s="54">
        <v>0</v>
      </c>
    </row>
    <row r="65" spans="1:7" ht="21" x14ac:dyDescent="0.35">
      <c r="A65" s="10" t="s">
        <v>89</v>
      </c>
      <c r="B65" s="29">
        <v>850</v>
      </c>
      <c r="C65" s="39" t="s">
        <v>145</v>
      </c>
      <c r="D65" s="39" t="s">
        <v>149</v>
      </c>
      <c r="E65" s="31" t="s">
        <v>195</v>
      </c>
      <c r="F65" s="49"/>
      <c r="G65" s="51">
        <f>G66</f>
        <v>6797867.6299999999</v>
      </c>
    </row>
    <row r="66" spans="1:7" ht="21" x14ac:dyDescent="0.35">
      <c r="A66" s="11" t="s">
        <v>90</v>
      </c>
      <c r="B66" s="28">
        <v>850</v>
      </c>
      <c r="C66" s="33" t="s">
        <v>145</v>
      </c>
      <c r="D66" s="33" t="s">
        <v>151</v>
      </c>
      <c r="E66" s="32" t="s">
        <v>196</v>
      </c>
      <c r="F66" s="27"/>
      <c r="G66" s="52">
        <f>G67+G72+G77</f>
        <v>6797867.6299999999</v>
      </c>
    </row>
    <row r="67" spans="1:7" ht="31.5" x14ac:dyDescent="0.35">
      <c r="A67" s="11" t="s">
        <v>91</v>
      </c>
      <c r="B67" s="28">
        <v>850</v>
      </c>
      <c r="C67" s="33" t="s">
        <v>145</v>
      </c>
      <c r="D67" s="33" t="s">
        <v>151</v>
      </c>
      <c r="E67" s="32" t="s">
        <v>197</v>
      </c>
      <c r="F67" s="27"/>
      <c r="G67" s="52">
        <f>G68+G70</f>
        <v>511692.63</v>
      </c>
    </row>
    <row r="68" spans="1:7" ht="31.5" x14ac:dyDescent="0.35">
      <c r="A68" s="17" t="s">
        <v>92</v>
      </c>
      <c r="B68" s="28">
        <v>850</v>
      </c>
      <c r="C68" s="33" t="s">
        <v>145</v>
      </c>
      <c r="D68" s="33" t="s">
        <v>151</v>
      </c>
      <c r="E68" s="28" t="s">
        <v>198</v>
      </c>
      <c r="F68" s="28"/>
      <c r="G68" s="53">
        <f>G69</f>
        <v>70500.47</v>
      </c>
    </row>
    <row r="69" spans="1:7" ht="21" x14ac:dyDescent="0.35">
      <c r="A69" s="14" t="s">
        <v>66</v>
      </c>
      <c r="B69" s="28">
        <v>850</v>
      </c>
      <c r="C69" s="33" t="s">
        <v>145</v>
      </c>
      <c r="D69" s="33" t="s">
        <v>151</v>
      </c>
      <c r="E69" s="33"/>
      <c r="F69" s="30">
        <v>200</v>
      </c>
      <c r="G69" s="54">
        <v>70500.47</v>
      </c>
    </row>
    <row r="70" spans="1:7" ht="31.5" x14ac:dyDescent="0.35">
      <c r="A70" s="12" t="s">
        <v>93</v>
      </c>
      <c r="B70" s="28">
        <v>850</v>
      </c>
      <c r="C70" s="33" t="s">
        <v>145</v>
      </c>
      <c r="D70" s="33" t="s">
        <v>151</v>
      </c>
      <c r="E70" s="33" t="s">
        <v>199</v>
      </c>
      <c r="F70" s="28"/>
      <c r="G70" s="53">
        <f>G71</f>
        <v>441192.16</v>
      </c>
    </row>
    <row r="71" spans="1:7" ht="21" x14ac:dyDescent="0.35">
      <c r="A71" s="13" t="s">
        <v>66</v>
      </c>
      <c r="B71" s="28">
        <v>850</v>
      </c>
      <c r="C71" s="33" t="s">
        <v>145</v>
      </c>
      <c r="D71" s="33" t="s">
        <v>151</v>
      </c>
      <c r="E71" s="30"/>
      <c r="F71" s="30">
        <v>200</v>
      </c>
      <c r="G71" s="54">
        <v>441192.16</v>
      </c>
    </row>
    <row r="72" spans="1:7" ht="31.5" x14ac:dyDescent="0.35">
      <c r="A72" s="16" t="s">
        <v>94</v>
      </c>
      <c r="B72" s="28">
        <v>850</v>
      </c>
      <c r="C72" s="33" t="s">
        <v>145</v>
      </c>
      <c r="D72" s="33" t="s">
        <v>151</v>
      </c>
      <c r="E72" s="27" t="s">
        <v>200</v>
      </c>
      <c r="F72" s="30"/>
      <c r="G72" s="54">
        <f>G73+G75</f>
        <v>6286175</v>
      </c>
    </row>
    <row r="73" spans="1:7" ht="31.5" x14ac:dyDescent="0.35">
      <c r="A73" s="12" t="s">
        <v>95</v>
      </c>
      <c r="B73" s="28">
        <v>850</v>
      </c>
      <c r="C73" s="33" t="s">
        <v>145</v>
      </c>
      <c r="D73" s="33" t="s">
        <v>151</v>
      </c>
      <c r="E73" s="33" t="s">
        <v>201</v>
      </c>
      <c r="F73" s="30"/>
      <c r="G73" s="53">
        <f>G74</f>
        <v>6286175</v>
      </c>
    </row>
    <row r="74" spans="1:7" ht="21" x14ac:dyDescent="0.35">
      <c r="A74" s="14" t="s">
        <v>66</v>
      </c>
      <c r="B74" s="28">
        <v>850</v>
      </c>
      <c r="C74" s="33" t="s">
        <v>145</v>
      </c>
      <c r="D74" s="33" t="s">
        <v>151</v>
      </c>
      <c r="E74" s="33"/>
      <c r="F74" s="30">
        <v>200</v>
      </c>
      <c r="G74" s="54">
        <v>6286175</v>
      </c>
    </row>
    <row r="75" spans="1:7" ht="21" x14ac:dyDescent="0.35">
      <c r="A75" s="12" t="s">
        <v>96</v>
      </c>
      <c r="B75" s="28">
        <v>850</v>
      </c>
      <c r="C75" s="33" t="s">
        <v>145</v>
      </c>
      <c r="D75" s="33" t="s">
        <v>151</v>
      </c>
      <c r="E75" s="33" t="s">
        <v>202</v>
      </c>
      <c r="F75" s="30"/>
      <c r="G75" s="53">
        <f>G76</f>
        <v>0</v>
      </c>
    </row>
    <row r="76" spans="1:7" ht="21" x14ac:dyDescent="0.35">
      <c r="A76" s="14" t="s">
        <v>66</v>
      </c>
      <c r="B76" s="28">
        <v>850</v>
      </c>
      <c r="C76" s="33" t="s">
        <v>145</v>
      </c>
      <c r="D76" s="33" t="s">
        <v>151</v>
      </c>
      <c r="E76" s="33"/>
      <c r="F76" s="30">
        <v>200</v>
      </c>
      <c r="G76" s="54">
        <v>0</v>
      </c>
    </row>
    <row r="77" spans="1:7" ht="31.5" x14ac:dyDescent="0.35">
      <c r="A77" s="11" t="s">
        <v>97</v>
      </c>
      <c r="B77" s="28">
        <v>850</v>
      </c>
      <c r="C77" s="33" t="s">
        <v>145</v>
      </c>
      <c r="D77" s="33" t="s">
        <v>151</v>
      </c>
      <c r="E77" s="32" t="s">
        <v>203</v>
      </c>
      <c r="F77" s="30"/>
      <c r="G77" s="54">
        <f>G78+G80</f>
        <v>0</v>
      </c>
    </row>
    <row r="78" spans="1:7" ht="31.5" x14ac:dyDescent="0.35">
      <c r="A78" s="14" t="s">
        <v>98</v>
      </c>
      <c r="B78" s="28">
        <v>850</v>
      </c>
      <c r="C78" s="33" t="s">
        <v>145</v>
      </c>
      <c r="D78" s="33" t="s">
        <v>151</v>
      </c>
      <c r="E78" s="33" t="s">
        <v>204</v>
      </c>
      <c r="F78" s="30"/>
      <c r="G78" s="53">
        <f>G79</f>
        <v>0</v>
      </c>
    </row>
    <row r="79" spans="1:7" ht="21" x14ac:dyDescent="0.35">
      <c r="A79" s="14" t="s">
        <v>66</v>
      </c>
      <c r="B79" s="28">
        <v>850</v>
      </c>
      <c r="C79" s="33" t="s">
        <v>145</v>
      </c>
      <c r="D79" s="33" t="s">
        <v>151</v>
      </c>
      <c r="E79" s="33"/>
      <c r="F79" s="30">
        <v>200</v>
      </c>
      <c r="G79" s="54">
        <v>0</v>
      </c>
    </row>
    <row r="80" spans="1:7" ht="31.5" x14ac:dyDescent="0.35">
      <c r="A80" s="14" t="s">
        <v>99</v>
      </c>
      <c r="B80" s="28">
        <v>850</v>
      </c>
      <c r="C80" s="33" t="s">
        <v>145</v>
      </c>
      <c r="D80" s="33" t="s">
        <v>151</v>
      </c>
      <c r="E80" s="33" t="s">
        <v>205</v>
      </c>
      <c r="F80" s="30"/>
      <c r="G80" s="53">
        <f>G81</f>
        <v>0</v>
      </c>
    </row>
    <row r="81" spans="1:7" ht="21" x14ac:dyDescent="0.35">
      <c r="A81" s="14" t="s">
        <v>66</v>
      </c>
      <c r="B81" s="28">
        <v>850</v>
      </c>
      <c r="C81" s="33" t="s">
        <v>145</v>
      </c>
      <c r="D81" s="33" t="s">
        <v>151</v>
      </c>
      <c r="E81" s="33"/>
      <c r="F81" s="30">
        <v>200</v>
      </c>
      <c r="G81" s="54">
        <v>0</v>
      </c>
    </row>
    <row r="82" spans="1:7" ht="42" x14ac:dyDescent="0.35">
      <c r="A82" s="10" t="s">
        <v>100</v>
      </c>
      <c r="B82" s="29">
        <v>850</v>
      </c>
      <c r="C82" s="39" t="s">
        <v>146</v>
      </c>
      <c r="D82" s="39" t="s">
        <v>149</v>
      </c>
      <c r="E82" s="31" t="s">
        <v>206</v>
      </c>
      <c r="F82" s="26"/>
      <c r="G82" s="51">
        <f>G83</f>
        <v>13147.22</v>
      </c>
    </row>
    <row r="83" spans="1:7" ht="42" x14ac:dyDescent="0.35">
      <c r="A83" s="11" t="s">
        <v>101</v>
      </c>
      <c r="B83" s="28">
        <v>850</v>
      </c>
      <c r="C83" s="33" t="s">
        <v>146</v>
      </c>
      <c r="D83" s="33" t="s">
        <v>144</v>
      </c>
      <c r="E83" s="32" t="s">
        <v>207</v>
      </c>
      <c r="F83" s="27"/>
      <c r="G83" s="52">
        <f>G85+G88</f>
        <v>13147.22</v>
      </c>
    </row>
    <row r="84" spans="1:7" ht="21" x14ac:dyDescent="0.35">
      <c r="A84" s="11" t="s">
        <v>102</v>
      </c>
      <c r="B84" s="28">
        <v>850</v>
      </c>
      <c r="C84" s="33" t="s">
        <v>146</v>
      </c>
      <c r="D84" s="33" t="s">
        <v>144</v>
      </c>
      <c r="E84" s="32" t="s">
        <v>208</v>
      </c>
      <c r="F84" s="27"/>
      <c r="G84" s="52">
        <f>G85</f>
        <v>13147.22</v>
      </c>
    </row>
    <row r="85" spans="1:7" ht="21" x14ac:dyDescent="0.35">
      <c r="A85" s="24" t="s">
        <v>103</v>
      </c>
      <c r="B85" s="28">
        <v>850</v>
      </c>
      <c r="C85" s="33" t="s">
        <v>146</v>
      </c>
      <c r="D85" s="33" t="s">
        <v>144</v>
      </c>
      <c r="E85" s="28" t="s">
        <v>209</v>
      </c>
      <c r="F85" s="28"/>
      <c r="G85" s="53">
        <f>G86</f>
        <v>13147.22</v>
      </c>
    </row>
    <row r="86" spans="1:7" ht="21" x14ac:dyDescent="0.35">
      <c r="A86" s="14" t="s">
        <v>66</v>
      </c>
      <c r="B86" s="30">
        <v>850</v>
      </c>
      <c r="C86" s="40" t="s">
        <v>146</v>
      </c>
      <c r="D86" s="40" t="s">
        <v>144</v>
      </c>
      <c r="E86" s="33"/>
      <c r="F86" s="30">
        <v>200</v>
      </c>
      <c r="G86" s="54">
        <v>13147.22</v>
      </c>
    </row>
    <row r="87" spans="1:7" ht="21" x14ac:dyDescent="0.35">
      <c r="A87" s="11" t="s">
        <v>104</v>
      </c>
      <c r="B87" s="28">
        <v>850</v>
      </c>
      <c r="C87" s="33" t="s">
        <v>146</v>
      </c>
      <c r="D87" s="33" t="s">
        <v>152</v>
      </c>
      <c r="E87" s="32" t="s">
        <v>210</v>
      </c>
      <c r="F87" s="30"/>
      <c r="G87" s="54">
        <f>G88</f>
        <v>0</v>
      </c>
    </row>
    <row r="88" spans="1:7" ht="21" x14ac:dyDescent="0.35">
      <c r="A88" s="12" t="s">
        <v>105</v>
      </c>
      <c r="B88" s="28">
        <v>850</v>
      </c>
      <c r="C88" s="33" t="s">
        <v>146</v>
      </c>
      <c r="D88" s="33" t="s">
        <v>152</v>
      </c>
      <c r="E88" s="33" t="s">
        <v>211</v>
      </c>
      <c r="F88" s="30"/>
      <c r="G88" s="56">
        <f>G89</f>
        <v>0</v>
      </c>
    </row>
    <row r="89" spans="1:7" ht="21" x14ac:dyDescent="0.35">
      <c r="A89" s="25" t="s">
        <v>66</v>
      </c>
      <c r="B89" s="28">
        <v>850</v>
      </c>
      <c r="C89" s="36" t="s">
        <v>146</v>
      </c>
      <c r="D89" s="36" t="s">
        <v>152</v>
      </c>
      <c r="E89" s="30"/>
      <c r="F89" s="30">
        <v>200</v>
      </c>
      <c r="G89" s="57">
        <v>0</v>
      </c>
    </row>
    <row r="90" spans="1:7" ht="21" x14ac:dyDescent="0.35">
      <c r="A90" s="15" t="s">
        <v>106</v>
      </c>
      <c r="B90" s="29">
        <v>850</v>
      </c>
      <c r="C90" s="39" t="s">
        <v>142</v>
      </c>
      <c r="D90" s="39" t="s">
        <v>149</v>
      </c>
      <c r="E90" s="26" t="s">
        <v>212</v>
      </c>
      <c r="F90" s="26"/>
      <c r="G90" s="51">
        <f>G91</f>
        <v>1309836.22</v>
      </c>
    </row>
    <row r="91" spans="1:7" ht="31.5" x14ac:dyDescent="0.35">
      <c r="A91" s="16" t="s">
        <v>107</v>
      </c>
      <c r="B91" s="27">
        <v>850</v>
      </c>
      <c r="C91" s="32" t="s">
        <v>142</v>
      </c>
      <c r="D91" s="32" t="s">
        <v>146</v>
      </c>
      <c r="E91" s="32" t="s">
        <v>213</v>
      </c>
      <c r="F91" s="27"/>
      <c r="G91" s="52">
        <f>G92+G95+G98+G103+G106</f>
        <v>1309836.22</v>
      </c>
    </row>
    <row r="92" spans="1:7" ht="31.5" x14ac:dyDescent="0.35">
      <c r="A92" s="16" t="s">
        <v>108</v>
      </c>
      <c r="B92" s="27">
        <v>850</v>
      </c>
      <c r="C92" s="32" t="s">
        <v>142</v>
      </c>
      <c r="D92" s="32" t="s">
        <v>146</v>
      </c>
      <c r="E92" s="32" t="s">
        <v>214</v>
      </c>
      <c r="F92" s="27"/>
      <c r="G92" s="52">
        <f>G93</f>
        <v>10036.219999999999</v>
      </c>
    </row>
    <row r="93" spans="1:7" ht="21" x14ac:dyDescent="0.35">
      <c r="A93" s="17" t="s">
        <v>109</v>
      </c>
      <c r="B93" s="28">
        <v>850</v>
      </c>
      <c r="C93" s="33" t="s">
        <v>142</v>
      </c>
      <c r="D93" s="33" t="s">
        <v>146</v>
      </c>
      <c r="E93" s="28" t="s">
        <v>215</v>
      </c>
      <c r="F93" s="30"/>
      <c r="G93" s="53">
        <f>G94</f>
        <v>10036.219999999999</v>
      </c>
    </row>
    <row r="94" spans="1:7" ht="21" x14ac:dyDescent="0.35">
      <c r="A94" s="14" t="s">
        <v>66</v>
      </c>
      <c r="B94" s="30">
        <v>850</v>
      </c>
      <c r="C94" s="40" t="s">
        <v>142</v>
      </c>
      <c r="D94" s="40" t="s">
        <v>146</v>
      </c>
      <c r="E94" s="40"/>
      <c r="F94" s="30">
        <v>200</v>
      </c>
      <c r="G94" s="54">
        <v>10036.219999999999</v>
      </c>
    </row>
    <row r="95" spans="1:7" ht="21" x14ac:dyDescent="0.35">
      <c r="A95" s="11" t="s">
        <v>110</v>
      </c>
      <c r="B95" s="27">
        <v>850</v>
      </c>
      <c r="C95" s="32" t="s">
        <v>142</v>
      </c>
      <c r="D95" s="32" t="s">
        <v>146</v>
      </c>
      <c r="E95" s="32" t="s">
        <v>216</v>
      </c>
      <c r="F95" s="30"/>
      <c r="G95" s="52">
        <f>G96</f>
        <v>0</v>
      </c>
    </row>
    <row r="96" spans="1:7" x14ac:dyDescent="0.35">
      <c r="A96" s="24" t="s">
        <v>111</v>
      </c>
      <c r="B96" s="28">
        <v>850</v>
      </c>
      <c r="C96" s="33" t="s">
        <v>142</v>
      </c>
      <c r="D96" s="33" t="s">
        <v>146</v>
      </c>
      <c r="E96" s="28" t="s">
        <v>217</v>
      </c>
      <c r="F96" s="28"/>
      <c r="G96" s="53">
        <f>G97</f>
        <v>0</v>
      </c>
    </row>
    <row r="97" spans="1:7" ht="21" x14ac:dyDescent="0.35">
      <c r="A97" s="14" t="s">
        <v>66</v>
      </c>
      <c r="B97" s="30">
        <v>850</v>
      </c>
      <c r="C97" s="40" t="s">
        <v>142</v>
      </c>
      <c r="D97" s="40" t="s">
        <v>146</v>
      </c>
      <c r="E97" s="33"/>
      <c r="F97" s="30">
        <v>200</v>
      </c>
      <c r="G97" s="54">
        <v>0</v>
      </c>
    </row>
    <row r="98" spans="1:7" x14ac:dyDescent="0.35">
      <c r="A98" s="11" t="s">
        <v>112</v>
      </c>
      <c r="B98" s="27">
        <v>850</v>
      </c>
      <c r="C98" s="32" t="s">
        <v>142</v>
      </c>
      <c r="D98" s="32" t="s">
        <v>146</v>
      </c>
      <c r="E98" s="32" t="s">
        <v>218</v>
      </c>
      <c r="F98" s="30"/>
      <c r="G98" s="52">
        <f>G99</f>
        <v>99800</v>
      </c>
    </row>
    <row r="99" spans="1:7" ht="21" x14ac:dyDescent="0.35">
      <c r="A99" s="19" t="s">
        <v>113</v>
      </c>
      <c r="B99" s="28">
        <v>850</v>
      </c>
      <c r="C99" s="33" t="s">
        <v>142</v>
      </c>
      <c r="D99" s="33" t="s">
        <v>146</v>
      </c>
      <c r="E99" s="35" t="s">
        <v>219</v>
      </c>
      <c r="F99" s="28"/>
      <c r="G99" s="53">
        <f>G100</f>
        <v>99800</v>
      </c>
    </row>
    <row r="100" spans="1:7" ht="21" x14ac:dyDescent="0.35">
      <c r="A100" s="25" t="s">
        <v>66</v>
      </c>
      <c r="B100" s="30">
        <v>850</v>
      </c>
      <c r="C100" s="40" t="s">
        <v>142</v>
      </c>
      <c r="D100" s="40" t="s">
        <v>146</v>
      </c>
      <c r="E100" s="36"/>
      <c r="F100" s="30">
        <v>200</v>
      </c>
      <c r="G100" s="54">
        <v>99800</v>
      </c>
    </row>
    <row r="101" spans="1:7" ht="21" x14ac:dyDescent="0.35">
      <c r="A101" s="12" t="s">
        <v>114</v>
      </c>
      <c r="B101" s="28">
        <v>850</v>
      </c>
      <c r="C101" s="33" t="s">
        <v>142</v>
      </c>
      <c r="D101" s="33" t="s">
        <v>146</v>
      </c>
      <c r="E101" s="33" t="s">
        <v>220</v>
      </c>
      <c r="F101" s="28"/>
      <c r="G101" s="53">
        <f>G102</f>
        <v>0</v>
      </c>
    </row>
    <row r="102" spans="1:7" ht="21" x14ac:dyDescent="0.35">
      <c r="A102" s="14" t="s">
        <v>66</v>
      </c>
      <c r="B102" s="30">
        <v>850</v>
      </c>
      <c r="C102" s="40" t="s">
        <v>142</v>
      </c>
      <c r="D102" s="40" t="s">
        <v>146</v>
      </c>
      <c r="E102" s="40"/>
      <c r="F102" s="30">
        <v>200</v>
      </c>
      <c r="G102" s="54">
        <v>0</v>
      </c>
    </row>
    <row r="103" spans="1:7" ht="21" x14ac:dyDescent="0.35">
      <c r="A103" s="11" t="s">
        <v>115</v>
      </c>
      <c r="B103" s="27">
        <v>850</v>
      </c>
      <c r="C103" s="32" t="s">
        <v>142</v>
      </c>
      <c r="D103" s="32" t="s">
        <v>146</v>
      </c>
      <c r="E103" s="32" t="s">
        <v>221</v>
      </c>
      <c r="F103" s="30"/>
      <c r="G103" s="52">
        <f>G104</f>
        <v>0</v>
      </c>
    </row>
    <row r="104" spans="1:7" ht="21" x14ac:dyDescent="0.35">
      <c r="A104" s="12" t="s">
        <v>114</v>
      </c>
      <c r="B104" s="28">
        <v>850</v>
      </c>
      <c r="C104" s="33" t="s">
        <v>142</v>
      </c>
      <c r="D104" s="33" t="s">
        <v>146</v>
      </c>
      <c r="E104" s="33" t="s">
        <v>222</v>
      </c>
      <c r="F104" s="30"/>
      <c r="G104" s="54">
        <f>G105</f>
        <v>0</v>
      </c>
    </row>
    <row r="105" spans="1:7" ht="21" x14ac:dyDescent="0.35">
      <c r="A105" s="14" t="s">
        <v>66</v>
      </c>
      <c r="B105" s="30">
        <v>850</v>
      </c>
      <c r="C105" s="40" t="s">
        <v>142</v>
      </c>
      <c r="D105" s="40" t="s">
        <v>146</v>
      </c>
      <c r="E105" s="40"/>
      <c r="F105" s="30">
        <v>200</v>
      </c>
      <c r="G105" s="54">
        <v>0</v>
      </c>
    </row>
    <row r="106" spans="1:7" x14ac:dyDescent="0.35">
      <c r="A106" s="11" t="s">
        <v>116</v>
      </c>
      <c r="B106" s="27">
        <v>850</v>
      </c>
      <c r="C106" s="32" t="s">
        <v>142</v>
      </c>
      <c r="D106" s="32" t="s">
        <v>146</v>
      </c>
      <c r="E106" s="32" t="s">
        <v>223</v>
      </c>
      <c r="F106" s="30"/>
      <c r="G106" s="52">
        <f>G107</f>
        <v>1200000</v>
      </c>
    </row>
    <row r="107" spans="1:7" ht="21" x14ac:dyDescent="0.35">
      <c r="A107" s="12" t="s">
        <v>117</v>
      </c>
      <c r="B107" s="28">
        <v>850</v>
      </c>
      <c r="C107" s="33" t="s">
        <v>142</v>
      </c>
      <c r="D107" s="33" t="s">
        <v>146</v>
      </c>
      <c r="E107" s="33" t="s">
        <v>224</v>
      </c>
      <c r="F107" s="30"/>
      <c r="G107" s="54">
        <f>G108</f>
        <v>1200000</v>
      </c>
    </row>
    <row r="108" spans="1:7" ht="21" x14ac:dyDescent="0.35">
      <c r="A108" s="14" t="s">
        <v>66</v>
      </c>
      <c r="B108" s="30">
        <v>850</v>
      </c>
      <c r="C108" s="40" t="s">
        <v>142</v>
      </c>
      <c r="D108" s="40" t="s">
        <v>146</v>
      </c>
      <c r="E108" s="40"/>
      <c r="F108" s="30">
        <v>200</v>
      </c>
      <c r="G108" s="54">
        <v>1200000</v>
      </c>
    </row>
    <row r="109" spans="1:7" x14ac:dyDescent="0.35">
      <c r="A109" s="15" t="s">
        <v>118</v>
      </c>
      <c r="B109" s="29">
        <v>850</v>
      </c>
      <c r="C109" s="39" t="s">
        <v>143</v>
      </c>
      <c r="D109" s="39" t="s">
        <v>149</v>
      </c>
      <c r="E109" s="26" t="s">
        <v>225</v>
      </c>
      <c r="F109" s="26"/>
      <c r="G109" s="51">
        <f>G113+G115+G119+G123+G125+G127+G129+G131+G133+G110+G135+G137</f>
        <v>994697.27</v>
      </c>
    </row>
    <row r="110" spans="1:7" ht="31.5" x14ac:dyDescent="0.35">
      <c r="A110" s="17" t="s">
        <v>119</v>
      </c>
      <c r="B110" s="28">
        <v>850</v>
      </c>
      <c r="C110" s="33" t="s">
        <v>143</v>
      </c>
      <c r="D110" s="33" t="s">
        <v>145</v>
      </c>
      <c r="E110" s="28" t="s">
        <v>226</v>
      </c>
      <c r="F110" s="28"/>
      <c r="G110" s="53">
        <f>G111+G112</f>
        <v>1560</v>
      </c>
    </row>
    <row r="111" spans="1:7" ht="42" x14ac:dyDescent="0.35">
      <c r="A111" s="13" t="s">
        <v>120</v>
      </c>
      <c r="B111" s="28">
        <v>850</v>
      </c>
      <c r="C111" s="33" t="s">
        <v>143</v>
      </c>
      <c r="D111" s="33" t="s">
        <v>145</v>
      </c>
      <c r="E111" s="28"/>
      <c r="F111" s="30">
        <v>100</v>
      </c>
      <c r="G111" s="54">
        <v>0</v>
      </c>
    </row>
    <row r="112" spans="1:7" ht="21" x14ac:dyDescent="0.35">
      <c r="A112" s="13" t="s">
        <v>66</v>
      </c>
      <c r="B112" s="28">
        <v>850</v>
      </c>
      <c r="C112" s="33" t="s">
        <v>143</v>
      </c>
      <c r="D112" s="33" t="s">
        <v>145</v>
      </c>
      <c r="E112" s="28"/>
      <c r="F112" s="30">
        <v>200</v>
      </c>
      <c r="G112" s="54">
        <v>1560</v>
      </c>
    </row>
    <row r="113" spans="1:7" x14ac:dyDescent="0.35">
      <c r="A113" s="12" t="s">
        <v>121</v>
      </c>
      <c r="B113" s="28">
        <v>850</v>
      </c>
      <c r="C113" s="33" t="s">
        <v>143</v>
      </c>
      <c r="D113" s="33" t="s">
        <v>150</v>
      </c>
      <c r="E113" s="33" t="s">
        <v>227</v>
      </c>
      <c r="F113" s="28"/>
      <c r="G113" s="53">
        <f>G114</f>
        <v>166105.13</v>
      </c>
    </row>
    <row r="114" spans="1:7" ht="42" x14ac:dyDescent="0.35">
      <c r="A114" s="14" t="s">
        <v>120</v>
      </c>
      <c r="B114" s="28">
        <v>850</v>
      </c>
      <c r="C114" s="40" t="s">
        <v>143</v>
      </c>
      <c r="D114" s="40" t="s">
        <v>150</v>
      </c>
      <c r="E114" s="40"/>
      <c r="F114" s="30">
        <v>100</v>
      </c>
      <c r="G114" s="54">
        <v>166105.13</v>
      </c>
    </row>
    <row r="115" spans="1:7" x14ac:dyDescent="0.35">
      <c r="A115" s="12" t="s">
        <v>122</v>
      </c>
      <c r="B115" s="28">
        <v>850</v>
      </c>
      <c r="C115" s="33" t="s">
        <v>143</v>
      </c>
      <c r="D115" s="33" t="s">
        <v>145</v>
      </c>
      <c r="E115" s="45" t="s">
        <v>228</v>
      </c>
      <c r="F115" s="45"/>
      <c r="G115" s="56">
        <f>G116+G117+G118</f>
        <v>699313.32</v>
      </c>
    </row>
    <row r="116" spans="1:7" ht="42" x14ac:dyDescent="0.35">
      <c r="A116" s="20" t="s">
        <v>120</v>
      </c>
      <c r="B116" s="28">
        <v>850</v>
      </c>
      <c r="C116" s="33" t="s">
        <v>143</v>
      </c>
      <c r="D116" s="33" t="s">
        <v>145</v>
      </c>
      <c r="E116" s="36"/>
      <c r="F116" s="46">
        <v>100</v>
      </c>
      <c r="G116" s="57">
        <v>573958.27</v>
      </c>
    </row>
    <row r="117" spans="1:7" ht="21" x14ac:dyDescent="0.35">
      <c r="A117" s="25" t="s">
        <v>66</v>
      </c>
      <c r="B117" s="28">
        <v>850</v>
      </c>
      <c r="C117" s="33" t="s">
        <v>143</v>
      </c>
      <c r="D117" s="33" t="s">
        <v>145</v>
      </c>
      <c r="E117" s="46"/>
      <c r="F117" s="46">
        <v>200</v>
      </c>
      <c r="G117" s="57">
        <v>115657.34</v>
      </c>
    </row>
    <row r="118" spans="1:7" x14ac:dyDescent="0.35">
      <c r="A118" s="20" t="s">
        <v>123</v>
      </c>
      <c r="B118" s="28">
        <v>850</v>
      </c>
      <c r="C118" s="33" t="s">
        <v>143</v>
      </c>
      <c r="D118" s="33" t="s">
        <v>145</v>
      </c>
      <c r="E118" s="36"/>
      <c r="F118" s="46">
        <v>800</v>
      </c>
      <c r="G118" s="57">
        <v>9697.7099999999991</v>
      </c>
    </row>
    <row r="119" spans="1:7" ht="31.5" x14ac:dyDescent="0.35">
      <c r="A119" s="12" t="s">
        <v>124</v>
      </c>
      <c r="B119" s="28">
        <v>850</v>
      </c>
      <c r="C119" s="33" t="s">
        <v>143</v>
      </c>
      <c r="D119" s="33" t="s">
        <v>153</v>
      </c>
      <c r="E119" s="35" t="s">
        <v>229</v>
      </c>
      <c r="F119" s="28"/>
      <c r="G119" s="53">
        <f>G120</f>
        <v>16802.54</v>
      </c>
    </row>
    <row r="120" spans="1:7" x14ac:dyDescent="0.35">
      <c r="A120" s="13" t="s">
        <v>49</v>
      </c>
      <c r="B120" s="28">
        <v>850</v>
      </c>
      <c r="C120" s="40" t="s">
        <v>143</v>
      </c>
      <c r="D120" s="40" t="s">
        <v>153</v>
      </c>
      <c r="E120" s="30"/>
      <c r="F120" s="30">
        <v>500</v>
      </c>
      <c r="G120" s="54">
        <v>16802.54</v>
      </c>
    </row>
    <row r="121" spans="1:7" x14ac:dyDescent="0.35">
      <c r="A121" s="13" t="s">
        <v>125</v>
      </c>
      <c r="B121" s="28">
        <v>850</v>
      </c>
      <c r="C121" s="40" t="s">
        <v>146</v>
      </c>
      <c r="D121" s="40" t="s">
        <v>151</v>
      </c>
      <c r="E121" s="28" t="s">
        <v>230</v>
      </c>
      <c r="F121" s="30"/>
      <c r="G121" s="54">
        <f>G122</f>
        <v>0</v>
      </c>
    </row>
    <row r="122" spans="1:7" ht="21" x14ac:dyDescent="0.35">
      <c r="A122" s="13" t="s">
        <v>66</v>
      </c>
      <c r="B122" s="28">
        <v>850</v>
      </c>
      <c r="C122" s="40" t="s">
        <v>146</v>
      </c>
      <c r="D122" s="40" t="s">
        <v>151</v>
      </c>
      <c r="E122" s="30"/>
      <c r="F122" s="30">
        <v>200</v>
      </c>
      <c r="G122" s="54">
        <v>0</v>
      </c>
    </row>
    <row r="123" spans="1:7" ht="42" x14ac:dyDescent="0.35">
      <c r="A123" s="19" t="s">
        <v>126</v>
      </c>
      <c r="B123" s="28">
        <v>850</v>
      </c>
      <c r="C123" s="35" t="s">
        <v>143</v>
      </c>
      <c r="D123" s="35" t="s">
        <v>153</v>
      </c>
      <c r="E123" s="35" t="s">
        <v>231</v>
      </c>
      <c r="F123" s="28"/>
      <c r="G123" s="53">
        <f>G124</f>
        <v>16431.7</v>
      </c>
    </row>
    <row r="124" spans="1:7" x14ac:dyDescent="0.35">
      <c r="A124" s="13" t="s">
        <v>49</v>
      </c>
      <c r="B124" s="28">
        <v>850</v>
      </c>
      <c r="C124" s="40" t="s">
        <v>143</v>
      </c>
      <c r="D124" s="40" t="s">
        <v>153</v>
      </c>
      <c r="E124" s="30"/>
      <c r="F124" s="30">
        <v>500</v>
      </c>
      <c r="G124" s="54">
        <v>16431.7</v>
      </c>
    </row>
    <row r="125" spans="1:7" x14ac:dyDescent="0.35">
      <c r="A125" s="19" t="s">
        <v>127</v>
      </c>
      <c r="B125" s="28">
        <v>850</v>
      </c>
      <c r="C125" s="35" t="s">
        <v>147</v>
      </c>
      <c r="D125" s="35" t="s">
        <v>143</v>
      </c>
      <c r="E125" s="35" t="s">
        <v>232</v>
      </c>
      <c r="F125" s="28"/>
      <c r="G125" s="53">
        <f>G126</f>
        <v>0</v>
      </c>
    </row>
    <row r="126" spans="1:7" x14ac:dyDescent="0.35">
      <c r="A126" s="13" t="s">
        <v>128</v>
      </c>
      <c r="B126" s="28">
        <v>850</v>
      </c>
      <c r="C126" s="40" t="s">
        <v>147</v>
      </c>
      <c r="D126" s="40" t="s">
        <v>143</v>
      </c>
      <c r="E126" s="30"/>
      <c r="F126" s="30">
        <v>700</v>
      </c>
      <c r="G126" s="54">
        <v>0</v>
      </c>
    </row>
    <row r="127" spans="1:7" ht="31.5" x14ac:dyDescent="0.35">
      <c r="A127" s="19" t="s">
        <v>129</v>
      </c>
      <c r="B127" s="28">
        <v>850</v>
      </c>
      <c r="C127" s="35" t="s">
        <v>139</v>
      </c>
      <c r="D127" s="35" t="s">
        <v>143</v>
      </c>
      <c r="E127" s="35" t="s">
        <v>233</v>
      </c>
      <c r="F127" s="28"/>
      <c r="G127" s="53">
        <f>G128</f>
        <v>11984.33</v>
      </c>
    </row>
    <row r="128" spans="1:7" x14ac:dyDescent="0.35">
      <c r="A128" s="13" t="s">
        <v>49</v>
      </c>
      <c r="B128" s="28">
        <v>850</v>
      </c>
      <c r="C128" s="40" t="s">
        <v>139</v>
      </c>
      <c r="D128" s="40" t="s">
        <v>143</v>
      </c>
      <c r="E128" s="30"/>
      <c r="F128" s="30">
        <v>500</v>
      </c>
      <c r="G128" s="54">
        <v>11984.33</v>
      </c>
    </row>
    <row r="129" spans="1:7" ht="31.5" x14ac:dyDescent="0.35">
      <c r="A129" s="19" t="s">
        <v>130</v>
      </c>
      <c r="B129" s="28">
        <v>850</v>
      </c>
      <c r="C129" s="35" t="s">
        <v>139</v>
      </c>
      <c r="D129" s="35" t="s">
        <v>143</v>
      </c>
      <c r="E129" s="35" t="s">
        <v>234</v>
      </c>
      <c r="F129" s="28"/>
      <c r="G129" s="53">
        <f>G130</f>
        <v>23561.67</v>
      </c>
    </row>
    <row r="130" spans="1:7" x14ac:dyDescent="0.35">
      <c r="A130" s="13" t="s">
        <v>49</v>
      </c>
      <c r="B130" s="28">
        <v>850</v>
      </c>
      <c r="C130" s="40" t="s">
        <v>139</v>
      </c>
      <c r="D130" s="40" t="s">
        <v>143</v>
      </c>
      <c r="E130" s="30"/>
      <c r="F130" s="30">
        <v>500</v>
      </c>
      <c r="G130" s="54">
        <v>23561.67</v>
      </c>
    </row>
    <row r="131" spans="1:7" ht="52.5" x14ac:dyDescent="0.35">
      <c r="A131" s="17" t="s">
        <v>131</v>
      </c>
      <c r="B131" s="28">
        <v>850</v>
      </c>
      <c r="C131" s="33" t="s">
        <v>141</v>
      </c>
      <c r="D131" s="33" t="s">
        <v>150</v>
      </c>
      <c r="E131" s="35" t="s">
        <v>235</v>
      </c>
      <c r="F131" s="28"/>
      <c r="G131" s="53">
        <f>G132</f>
        <v>3368.55</v>
      </c>
    </row>
    <row r="132" spans="1:7" x14ac:dyDescent="0.35">
      <c r="A132" s="13" t="s">
        <v>49</v>
      </c>
      <c r="B132" s="28">
        <v>850</v>
      </c>
      <c r="C132" s="40" t="s">
        <v>141</v>
      </c>
      <c r="D132" s="40" t="s">
        <v>150</v>
      </c>
      <c r="E132" s="30"/>
      <c r="F132" s="30">
        <v>500</v>
      </c>
      <c r="G132" s="54">
        <v>3368.55</v>
      </c>
    </row>
    <row r="133" spans="1:7" ht="31.5" x14ac:dyDescent="0.35">
      <c r="A133" s="17" t="s">
        <v>132</v>
      </c>
      <c r="B133" s="28">
        <v>850</v>
      </c>
      <c r="C133" s="33" t="s">
        <v>140</v>
      </c>
      <c r="D133" s="33" t="s">
        <v>140</v>
      </c>
      <c r="E133" s="35" t="s">
        <v>236</v>
      </c>
      <c r="F133" s="28"/>
      <c r="G133" s="53">
        <f>G134</f>
        <v>2445.56</v>
      </c>
    </row>
    <row r="134" spans="1:7" x14ac:dyDescent="0.35">
      <c r="A134" s="13" t="s">
        <v>49</v>
      </c>
      <c r="B134" s="28">
        <v>850</v>
      </c>
      <c r="C134" s="40" t="s">
        <v>140</v>
      </c>
      <c r="D134" s="40" t="s">
        <v>140</v>
      </c>
      <c r="E134" s="30"/>
      <c r="F134" s="30">
        <v>500</v>
      </c>
      <c r="G134" s="54">
        <v>2445.56</v>
      </c>
    </row>
    <row r="135" spans="1:7" ht="21" x14ac:dyDescent="0.35">
      <c r="A135" s="17" t="s">
        <v>133</v>
      </c>
      <c r="B135" s="28">
        <v>850</v>
      </c>
      <c r="C135" s="33" t="s">
        <v>144</v>
      </c>
      <c r="D135" s="33" t="s">
        <v>143</v>
      </c>
      <c r="E135" s="28" t="s">
        <v>237</v>
      </c>
      <c r="F135" s="28"/>
      <c r="G135" s="53">
        <f>G136</f>
        <v>6698.38</v>
      </c>
    </row>
    <row r="136" spans="1:7" x14ac:dyDescent="0.35">
      <c r="A136" s="13" t="s">
        <v>134</v>
      </c>
      <c r="B136" s="28">
        <v>850</v>
      </c>
      <c r="C136" s="40" t="s">
        <v>144</v>
      </c>
      <c r="D136" s="40" t="s">
        <v>143</v>
      </c>
      <c r="E136" s="30"/>
      <c r="F136" s="30">
        <v>300</v>
      </c>
      <c r="G136" s="54">
        <v>6698.38</v>
      </c>
    </row>
    <row r="137" spans="1:7" ht="21" x14ac:dyDescent="0.35">
      <c r="A137" s="17" t="s">
        <v>135</v>
      </c>
      <c r="B137" s="28">
        <v>850</v>
      </c>
      <c r="C137" s="33" t="s">
        <v>143</v>
      </c>
      <c r="D137" s="33" t="s">
        <v>147</v>
      </c>
      <c r="E137" s="33" t="s">
        <v>238</v>
      </c>
      <c r="F137" s="28"/>
      <c r="G137" s="53">
        <f>G138</f>
        <v>46426.09</v>
      </c>
    </row>
    <row r="138" spans="1:7" ht="21" x14ac:dyDescent="0.35">
      <c r="A138" s="14" t="s">
        <v>66</v>
      </c>
      <c r="B138" s="28">
        <v>850</v>
      </c>
      <c r="C138" s="41" t="s">
        <v>143</v>
      </c>
      <c r="D138" s="30">
        <v>13</v>
      </c>
      <c r="E138" s="47"/>
      <c r="F138" s="30">
        <v>200</v>
      </c>
      <c r="G138" s="54">
        <v>46426.09</v>
      </c>
    </row>
    <row r="139" spans="1:7" x14ac:dyDescent="0.35">
      <c r="A139" s="17" t="s">
        <v>136</v>
      </c>
      <c r="B139" s="17"/>
      <c r="C139" s="17"/>
      <c r="D139" s="17"/>
      <c r="E139" s="35"/>
      <c r="F139" s="12"/>
      <c r="G139" s="53">
        <f>G11+G24+G32+G37+G42+G65+G82+G90+G109</f>
        <v>9451163.0800000001</v>
      </c>
    </row>
  </sheetData>
  <mergeCells count="6">
    <mergeCell ref="A5:D5"/>
    <mergeCell ref="A8:D8"/>
    <mergeCell ref="A1:D1"/>
    <mergeCell ref="A2:D2"/>
    <mergeCell ref="A3:D3"/>
    <mergeCell ref="A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доходы</vt:lpstr>
      <vt:lpstr>расходы</vt:lpstr>
      <vt:lpstr>исп.расходов</vt:lpstr>
      <vt:lpstr>источники</vt:lpstr>
      <vt:lpstr>трансферты</vt:lpstr>
      <vt:lpstr>расходы по цел.ст.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2016-12-10T20:26:09Z</dcterms:modified>
</cp:coreProperties>
</file>