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25" windowWidth="11340" windowHeight="8400"/>
  </bookViews>
  <sheets>
    <sheet name="Перечень " sheetId="67" r:id="rId1"/>
    <sheet name="дох 15" sheetId="56" r:id="rId2"/>
    <sheet name="дох 16-17" sheetId="66" r:id="rId3"/>
    <sheet name="по разд 15" sheetId="39" r:id="rId4"/>
    <sheet name="по разд 16-17" sheetId="61" r:id="rId5"/>
    <sheet name="5" sheetId="58" r:id="rId6"/>
    <sheet name="6" sheetId="64" r:id="rId7"/>
    <sheet name="по виду расх 15" sheetId="41" r:id="rId8"/>
    <sheet name="по виду расх16-17" sheetId="62" r:id="rId9"/>
    <sheet name="межб.трансф" sheetId="60" r:id="rId10"/>
    <sheet name="межб.16-17" sheetId="65" r:id="rId11"/>
    <sheet name="источники" sheetId="52" r:id="rId12"/>
    <sheet name="источ. 16-17" sheetId="63" r:id="rId13"/>
  </sheets>
  <externalReferences>
    <externalReference r:id="rId14"/>
  </externalReferences>
  <definedNames>
    <definedName name="_xlnm.Print_Titles" localSheetId="7">'по виду расх 15'!$10:$11</definedName>
    <definedName name="_xlnm.Print_Titles" localSheetId="8">'по виду расх16-17'!$10:$11</definedName>
    <definedName name="_xlnm.Print_Area" localSheetId="7">'по виду расх 15'!$A:$D</definedName>
  </definedNames>
  <calcPr calcId="145621"/>
</workbook>
</file>

<file path=xl/calcChain.xml><?xml version="1.0" encoding="utf-8"?>
<calcChain xmlns="http://schemas.openxmlformats.org/spreadsheetml/2006/main">
  <c r="E34" i="62" l="1"/>
  <c r="D34" i="62"/>
  <c r="E60" i="62"/>
  <c r="D60" i="62"/>
  <c r="E45" i="62"/>
  <c r="D45" i="62"/>
  <c r="D26" i="61" l="1"/>
  <c r="C26" i="61"/>
  <c r="D24" i="61"/>
  <c r="C24" i="61"/>
  <c r="D29" i="41"/>
  <c r="C13" i="39"/>
  <c r="C24" i="39"/>
  <c r="D45" i="41"/>
  <c r="D82" i="41" l="1"/>
  <c r="D38" i="62" l="1"/>
  <c r="E38" i="62"/>
  <c r="D63" i="62" l="1"/>
  <c r="E69" i="62"/>
  <c r="D69" i="62"/>
  <c r="D35" i="61"/>
  <c r="C35" i="61"/>
  <c r="D80" i="41"/>
  <c r="E75" i="62" l="1"/>
  <c r="E77" i="62"/>
  <c r="E79" i="62"/>
  <c r="E73" i="62"/>
  <c r="D79" i="62"/>
  <c r="D77" i="62"/>
  <c r="D75" i="62"/>
  <c r="D73" i="62"/>
  <c r="E67" i="62"/>
  <c r="E18" i="65"/>
  <c r="D18" i="65"/>
  <c r="D37" i="41"/>
  <c r="C26" i="56" l="1"/>
  <c r="D28" i="41" l="1"/>
  <c r="D47" i="66" l="1"/>
  <c r="D43" i="66"/>
  <c r="C43" i="66"/>
  <c r="D41" i="66"/>
  <c r="C41" i="66"/>
  <c r="D37" i="66"/>
  <c r="C37" i="66"/>
  <c r="D33" i="66"/>
  <c r="D32" i="66" s="1"/>
  <c r="C33" i="66"/>
  <c r="C32" i="66" s="1"/>
  <c r="D30" i="66"/>
  <c r="C30" i="66"/>
  <c r="D26" i="66"/>
  <c r="C26" i="66"/>
  <c r="D24" i="66"/>
  <c r="C24" i="66"/>
  <c r="D21" i="66"/>
  <c r="C21" i="66"/>
  <c r="D16" i="66"/>
  <c r="D15" i="66" s="1"/>
  <c r="C16" i="66"/>
  <c r="C15" i="66" s="1"/>
  <c r="D13" i="66"/>
  <c r="C13" i="66"/>
  <c r="D40" i="66" l="1"/>
  <c r="D39" i="66" s="1"/>
  <c r="D23" i="66"/>
  <c r="D12" i="66" s="1"/>
  <c r="C23" i="66"/>
  <c r="C12" i="66" s="1"/>
  <c r="D49" i="66" l="1"/>
  <c r="C47" i="66"/>
  <c r="C40" i="66" s="1"/>
  <c r="C39" i="66" s="1"/>
  <c r="C49" i="66" s="1"/>
  <c r="C13" i="63" l="1"/>
  <c r="D13" i="63"/>
  <c r="D12" i="63" s="1"/>
  <c r="C15" i="63"/>
  <c r="D14" i="62"/>
  <c r="D13" i="62" s="1"/>
  <c r="E14" i="62"/>
  <c r="E13" i="62" s="1"/>
  <c r="D17" i="62"/>
  <c r="D16" i="62" s="1"/>
  <c r="E17" i="62"/>
  <c r="E16" i="62" s="1"/>
  <c r="D20" i="62"/>
  <c r="D19" i="62" s="1"/>
  <c r="E20" i="62"/>
  <c r="E19" i="62" s="1"/>
  <c r="D24" i="62"/>
  <c r="D23" i="62" s="1"/>
  <c r="D22" i="62" s="1"/>
  <c r="E24" i="62"/>
  <c r="E23" i="62" s="1"/>
  <c r="E22" i="62" s="1"/>
  <c r="D27" i="62"/>
  <c r="D26" i="62" s="1"/>
  <c r="E28" i="62"/>
  <c r="E27" i="62" s="1"/>
  <c r="E26" i="62" s="1"/>
  <c r="D32" i="62"/>
  <c r="D31" i="62" s="1"/>
  <c r="D30" i="62" s="1"/>
  <c r="E32" i="62"/>
  <c r="E31" i="62" s="1"/>
  <c r="E30" i="62" s="1"/>
  <c r="D40" i="62"/>
  <c r="E40" i="62"/>
  <c r="D42" i="62"/>
  <c r="E42" i="62"/>
  <c r="D46" i="62"/>
  <c r="E46" i="62"/>
  <c r="D48" i="62"/>
  <c r="E48" i="62"/>
  <c r="D52" i="62"/>
  <c r="E52" i="62"/>
  <c r="D54" i="62"/>
  <c r="E54" i="62"/>
  <c r="D56" i="62"/>
  <c r="E56" i="62"/>
  <c r="D58" i="62"/>
  <c r="E58" i="62"/>
  <c r="D61" i="62"/>
  <c r="E61" i="62"/>
  <c r="E63" i="62"/>
  <c r="D67" i="62"/>
  <c r="D71" i="62"/>
  <c r="E71" i="62"/>
  <c r="C18" i="61"/>
  <c r="C14" i="61" s="1"/>
  <c r="D18" i="61"/>
  <c r="D14" i="61" s="1"/>
  <c r="C22" i="61"/>
  <c r="D22" i="61"/>
  <c r="C23" i="61"/>
  <c r="D23" i="61"/>
  <c r="C29" i="61"/>
  <c r="D29" i="61"/>
  <c r="C31" i="61"/>
  <c r="D31" i="61"/>
  <c r="C34" i="61"/>
  <c r="C33" i="61" s="1"/>
  <c r="C37" i="61"/>
  <c r="D37" i="61"/>
  <c r="C40" i="61"/>
  <c r="C39" i="61" s="1"/>
  <c r="D40" i="61"/>
  <c r="D39" i="61" s="1"/>
  <c r="E44" i="62" l="1"/>
  <c r="E35" i="62"/>
  <c r="D35" i="62"/>
  <c r="D19" i="61"/>
  <c r="C19" i="61"/>
  <c r="C12" i="63"/>
  <c r="D51" i="62"/>
  <c r="D50" i="62" s="1"/>
  <c r="E51" i="62"/>
  <c r="E50" i="62" s="1"/>
  <c r="D44" i="62"/>
  <c r="D81" i="62" s="1"/>
  <c r="E12" i="62"/>
  <c r="D12" i="62"/>
  <c r="E81" i="62" l="1"/>
  <c r="E83" i="62" s="1"/>
  <c r="D19" i="63" s="1"/>
  <c r="D17" i="63" s="1"/>
  <c r="D20" i="63" s="1"/>
  <c r="D41" i="61"/>
  <c r="D43" i="61" s="1"/>
  <c r="D10" i="64" s="1"/>
  <c r="D11" i="64" s="1"/>
  <c r="D83" i="62"/>
  <c r="C41" i="61"/>
  <c r="C43" i="61" s="1"/>
  <c r="C10" i="64" s="1"/>
  <c r="C11" i="64" s="1"/>
  <c r="D67" i="41"/>
  <c r="C19" i="63" l="1"/>
  <c r="C17" i="63" s="1"/>
  <c r="C20" i="63" s="1"/>
  <c r="C37" i="56"/>
  <c r="D41" i="41" l="1"/>
  <c r="C46" i="56"/>
  <c r="C43" i="56" l="1"/>
  <c r="C55" i="56"/>
  <c r="C39" i="56"/>
  <c r="C33" i="56"/>
  <c r="C32" i="56" s="1"/>
  <c r="C30" i="56"/>
  <c r="C24" i="56"/>
  <c r="C21" i="56"/>
  <c r="C16" i="56"/>
  <c r="C15" i="56" s="1"/>
  <c r="C13" i="56"/>
  <c r="C23" i="56" l="1"/>
  <c r="C12" i="56" s="1"/>
  <c r="C42" i="56"/>
  <c r="C41" i="56" s="1"/>
  <c r="C57" i="56" l="1"/>
  <c r="C18" i="52" s="1"/>
  <c r="C15" i="52" l="1"/>
  <c r="C13" i="52"/>
  <c r="C12" i="52" s="1"/>
  <c r="D51" i="41" l="1"/>
  <c r="C40" i="39" s="1"/>
  <c r="D72" i="41"/>
  <c r="D90" i="41" l="1"/>
  <c r="D88" i="41"/>
  <c r="D86" i="41"/>
  <c r="D84" i="41"/>
  <c r="D78" i="41"/>
  <c r="D76" i="41"/>
  <c r="D70" i="41"/>
  <c r="D69" i="41" s="1"/>
  <c r="D65" i="41"/>
  <c r="D63" i="41"/>
  <c r="D61" i="41"/>
  <c r="D57" i="41"/>
  <c r="D55" i="41"/>
  <c r="D49" i="41"/>
  <c r="D60" i="41" l="1"/>
  <c r="D59" i="41" s="1"/>
  <c r="D54" i="41"/>
  <c r="D53" i="41" s="1"/>
  <c r="C18" i="39"/>
  <c r="D47" i="41"/>
  <c r="D39" i="41"/>
  <c r="D36" i="41" s="1"/>
  <c r="D35" i="41" s="1"/>
  <c r="D33" i="41"/>
  <c r="D32" i="41" s="1"/>
  <c r="D31" i="41" s="1"/>
  <c r="D27" i="41"/>
  <c r="D26" i="41" s="1"/>
  <c r="D24" i="41"/>
  <c r="D23" i="41" s="1"/>
  <c r="D22" i="41" s="1"/>
  <c r="C38" i="39" s="1"/>
  <c r="D20" i="41"/>
  <c r="D19" i="41" s="1"/>
  <c r="D17" i="41"/>
  <c r="D16" i="41" s="1"/>
  <c r="D44" i="41" l="1"/>
  <c r="D43" i="41" s="1"/>
  <c r="D19" i="60"/>
  <c r="C36" i="39"/>
  <c r="C31" i="39"/>
  <c r="C30" i="39" s="1"/>
  <c r="D14" i="41"/>
  <c r="C26" i="39" l="1"/>
  <c r="D13" i="41"/>
  <c r="D12" i="41" l="1"/>
  <c r="D92" i="41" s="1"/>
  <c r="C33" i="39"/>
  <c r="C32" i="39" s="1"/>
  <c r="C42" i="39" s="1"/>
  <c r="C10" i="58" s="1"/>
  <c r="C11" i="58" s="1"/>
  <c r="C19" i="52" l="1"/>
  <c r="C17" i="52" s="1"/>
  <c r="C20" i="52" s="1"/>
</calcChain>
</file>

<file path=xl/sharedStrings.xml><?xml version="1.0" encoding="utf-8"?>
<sst xmlns="http://schemas.openxmlformats.org/spreadsheetml/2006/main" count="762" uniqueCount="401">
  <si>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</si>
  <si>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</si>
  <si>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</si>
  <si>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</si>
  <si>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</si>
  <si>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</si>
  <si>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</si>
  <si>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</si>
  <si>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</si>
  <si>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</si>
  <si>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</si>
  <si>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</si>
  <si>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</si>
  <si>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</si>
  <si>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</si>
  <si>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</si>
  <si>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</si>
  <si>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</si>
  <si>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</si>
  <si>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</si>
  <si>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</si>
  <si>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</si>
  <si>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</si>
  <si>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>0309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</si>
  <si>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</si>
  <si>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</si>
  <si>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</si>
  <si>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</si>
  <si>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</si>
  <si>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</si>
  <si>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</si>
  <si>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Защита населения и территории от чрезвычайных ситуаций природного и техногенного характера</t>
  </si>
  <si>
    <t>0502</t>
  </si>
  <si>
    <t>Коммунальное хозяйство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</si>
  <si>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</si>
  <si>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</si>
  <si>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</si>
  <si>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</si>
  <si>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</si>
  <si>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</si>
  <si>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</si>
  <si>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</si>
  <si>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</si>
  <si>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</si>
  <si>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</si>
  <si>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</si>
  <si>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</si>
  <si>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</si>
  <si>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</si>
  <si>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</si>
  <si>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</si>
  <si>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</si>
  <si>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</si>
  <si>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</si>
  <si>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</si>
  <si>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</si>
  <si>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</si>
  <si>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</si>
  <si>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</si>
  <si>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</si>
  <si>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</si>
  <si>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</si>
  <si>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</si>
  <si>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</si>
  <si>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</si>
  <si>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</si>
  <si>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</si>
  <si>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</si>
  <si>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</si>
  <si>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</si>
  <si>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01.0.0000</t>
  </si>
  <si>
    <t>01.1.0000</t>
  </si>
  <si>
    <t>01.1.6501</t>
  </si>
  <si>
    <t>01.2.0000</t>
  </si>
  <si>
    <t>01.2.6503</t>
  </si>
  <si>
    <t>01.3.0000</t>
  </si>
  <si>
    <t>01.3.6505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</si>
  <si>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</si>
  <si>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</si>
  <si>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</si>
  <si>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</si>
  <si>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"Комплексная программа развития систем коммунальной инфраструктуры Борисоглебского сельского поселения"</t>
  </si>
  <si>
    <t>02.0.0000</t>
  </si>
  <si>
    <t>02.1.0000</t>
  </si>
  <si>
    <t>02.1.6507</t>
  </si>
  <si>
    <t>03.0.0000</t>
  </si>
  <si>
    <t>03.1.0000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</si>
  <si>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</si>
  <si>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Осуществление мероприятий по капитальному ремонту многоквартирных домов за счет средств бюджета Борисоглебского сельского поселения в части жилых  помещений, находящихся в муниципальной собственности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</si>
  <si>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</si>
  <si>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Реализация мероприятий в рамках программы развития муниципальной службы</t>
  </si>
  <si>
    <t>Муниципальная программа "Обеспечение доступным и комфортным жильем населения Борисоглебского сельского поселения"</t>
  </si>
  <si>
    <t>04.0.0000</t>
  </si>
  <si>
    <t>04.1.0000</t>
  </si>
  <si>
    <t>04.1.6522</t>
  </si>
  <si>
    <t>05.0.0000</t>
  </si>
  <si>
    <t>05.1.0000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</si>
  <si>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</si>
  <si>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Иные межбюджетные трансферты на мероприятия в рамках программы по переселению граждан из аварийного и признанного непригодным для проживания жилищного фонда Борисоглебского сельского поселения за счет средств бюджета поселения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</si>
  <si>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</si>
  <si>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</si>
  <si>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</si>
  <si>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05.1.6524</t>
  </si>
  <si>
    <t>03.3.000</t>
  </si>
  <si>
    <t>03.3.6521</t>
  </si>
  <si>
    <t>Иные межбюджетные трансферты на мероприятия по улучшению условий проживания отдельных категорий граждан Борисоглебского сельского поселения, нуждающихся в специальной социальной защите за счет средств бюджета поселения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</si>
  <si>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</si>
  <si>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</si>
  <si>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Капитальный ремонт, ремонт и содержание автомобильных дорог Борисоглебского сельского поселения за счет средств областного бюджета</t>
  </si>
  <si>
    <t>06.0.0000</t>
  </si>
  <si>
    <t>06.1.0000</t>
  </si>
  <si>
    <t>06.1.7244</t>
  </si>
  <si>
    <t>Капитальный ремонт, ремонт и содержание автомобильных дорог Борисоглебского сельского поселения за счет средств  бюджета поселения</t>
  </si>
  <si>
    <t>Осуществление дорожной деятельности в отношении автомобильных дорог местного значения вне границ населённых пунктов в границах поселения</t>
  </si>
  <si>
    <t>06.1.6530</t>
  </si>
  <si>
    <t>06.1.2029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</si>
  <si>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</si>
  <si>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</si>
  <si>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</si>
  <si>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</si>
  <si>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</si>
  <si>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08.0.0000</t>
  </si>
  <si>
    <t>08.1.0000</t>
  </si>
  <si>
    <t>08.1.6535</t>
  </si>
  <si>
    <t>08.1.6537</t>
  </si>
  <si>
    <t>09.0.0000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</si>
  <si>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</si>
  <si>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</si>
  <si>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</si>
  <si>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</si>
  <si>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Прочие мероприятия по благоустройству территории Борисоглебского сельского поселения</t>
  </si>
  <si>
    <t>09.1.0000</t>
  </si>
  <si>
    <t>09.1.6538</t>
  </si>
  <si>
    <t>09.1.6539</t>
  </si>
  <si>
    <t>09.1.6540</t>
  </si>
  <si>
    <t>09.1.6541</t>
  </si>
  <si>
    <t>Непрограммные расходы</t>
  </si>
  <si>
    <t>Глава муниципального образования</t>
  </si>
  <si>
    <t>Центральный аппарат</t>
  </si>
  <si>
    <t>Выполнение других обязательств государства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</si>
  <si>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</si>
  <si>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20.0.0000</t>
  </si>
  <si>
    <t>20.0.8501</t>
  </si>
  <si>
    <t>20.0.8502</t>
  </si>
  <si>
    <t>20.0.8506</t>
  </si>
  <si>
    <t>20.0.8507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</si>
  <si>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</si>
  <si>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</si>
  <si>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</si>
  <si>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</si>
  <si>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</si>
  <si>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>20.0.8511</t>
  </si>
  <si>
    <t>20.0.8513</t>
  </si>
  <si>
    <t>20.0.8514</t>
  </si>
  <si>
    <t>20.0.8515</t>
  </si>
  <si>
    <t>20.0.8516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</si>
  <si>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</si>
  <si>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</si>
  <si>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</si>
  <si>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</si>
  <si>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</si>
  <si>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</si>
  <si>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</si>
  <si>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850 0105 0201 10 0000 510</t>
  </si>
  <si>
    <t>850 0105 0201 10 0000 610</t>
  </si>
  <si>
    <t>500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</si>
  <si>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</si>
  <si>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</si>
  <si>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</si>
  <si>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</si>
  <si>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</si>
  <si>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20.0.8512</t>
  </si>
  <si>
    <t>Обслуживание муниципального долга</t>
  </si>
  <si>
    <t>850 01 02 00 00 00 0000 000</t>
  </si>
  <si>
    <t>Кредиты кредитных организаций в валюте Российской Федерации</t>
  </si>
  <si>
    <t>850 01 02 00 00 00 0000 700</t>
  </si>
  <si>
    <t>Получение кредитов от кредитных организаций в валюте Российской Федерации</t>
  </si>
  <si>
    <t>Получение кредитов от кредитных организаций  бюджетами поселений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</si>
  <si>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</si>
  <si>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 бюджетами поселений кредитов от кредитных организаций в валюте Российской Федерации</t>
  </si>
  <si>
    <t>ИТОГО источников внутреннего финансирования</t>
  </si>
  <si>
    <t>850 0102 0000 10 0000 710</t>
  </si>
  <si>
    <t>850 0102 0000 00 0000 800</t>
  </si>
  <si>
    <t>850 0102 0000 10 0000 810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</si>
  <si>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</si>
  <si>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</si>
  <si>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</si>
  <si>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</si>
  <si>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</si>
  <si>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</si>
  <si>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</si>
  <si>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</si>
  <si>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</si>
  <si>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000 101 02000 01 0000 110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</si>
  <si>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</si>
  <si>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</si>
  <si>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</si>
  <si>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000 103 02000 01 0000 110</t>
  </si>
  <si>
    <t>Акцизы по подакцизным товарам (продукции), производимым на территории Российской Федерации</t>
  </si>
  <si>
    <t>000 103 02230 01 0000 110</t>
  </si>
  <si>
    <t>Доходы от уплаты акцизов на дизельное топливо, подлежащие распределению в консолидированные бюджеты субъектов Российской Федерации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</si>
  <si>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</si>
  <si>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Российской Федерации</t>
  </si>
  <si>
    <t>000 103 02250 01 0000 110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</si>
  <si>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</si>
  <si>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000 103 02260 01 0000 110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</si>
  <si>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</si>
  <si>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 xml:space="preserve">000 105 00000 00 0000 000 </t>
  </si>
  <si>
    <t>Налоги на совокупный доход</t>
  </si>
  <si>
    <t>000 105 03000 01 0000 110</t>
  </si>
  <si>
    <t>Единый сельскохозяйственный налог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</si>
  <si>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</si>
  <si>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</si>
  <si>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</si>
  <si>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</si>
  <si>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000 106 01030 10 0000 110</t>
  </si>
  <si>
    <t>Налог на имущество физических лиц,взимаемый по ставкам, применяемым к объектам налогообложения, расположенным в границах поселений</t>
  </si>
  <si>
    <t>000 106 06000 00 0000 110</t>
  </si>
  <si>
    <t>Земельный налог</t>
  </si>
  <si>
    <t>000 106 06013 10 0000 110</t>
  </si>
  <si>
    <t>Земельный налог, взимаемый по ставкам, установленным в соответствии с п.1 п.1 ст.394 Налогового кодекса Российской Федерации и применяемым к объектам налогообложения, расположенным в границах поселений</t>
  </si>
  <si>
    <t>000 106 06023 10 0000 110</t>
  </si>
  <si>
    <t>Земельный налог, взимаемый по ставкам, установленным в соответствии с п.2 п.1 ст.394 Налогового кодекса Российской Федерации и применяемым к объектам налогообложения, расположенным в границах поселений</t>
  </si>
  <si>
    <t>000 109 00000 00 0000 000</t>
  </si>
  <si>
    <t>Задолженность и перерасчеты по отмененным налогам, сборам и иным обязательным платежам</t>
  </si>
  <si>
    <t>000 109 04053 10 0000 110</t>
  </si>
  <si>
    <t>Земельный налог по обязательствам возникшим до 1 янавря 2006 г.) мобилизуемый на территориях поселений</t>
  </si>
  <si>
    <t>000 111 00000 00 0000 000</t>
  </si>
  <si>
    <t>Доходы от использования имущества, находящегося в государственной и муниципальной собственности</t>
  </si>
  <si>
    <t>000 111 05000 00 0000 120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</si>
  <si>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</si>
  <si>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</si>
  <si>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</si>
  <si>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000 114 00000 00 0000 000</t>
  </si>
  <si>
    <t>Доходы от продажи материальных и нематериальных активов</t>
  </si>
  <si>
    <t>000 114 06013 10 0000 430</t>
  </si>
  <si>
    <t>Доходы от продажи земельных участков, государственная собственность на которые не разрганичена и которые расположены в границах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</si>
  <si>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</si>
  <si>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</si>
  <si>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</si>
  <si>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</si>
  <si>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000 202 01000 00 0000 151</t>
  </si>
  <si>
    <t>Дотации бюджетам субъектов Российской Федерации и муниципальных образований</t>
  </si>
  <si>
    <t>000 202 01001 10 0000 151</t>
  </si>
  <si>
    <t>Дотации бюджетам поселений на выравнивание бюджетной обеспеченности</t>
  </si>
  <si>
    <t>000 202 02000 00 0000 151</t>
  </si>
  <si>
    <t>Субсидии бюджетам бюджетной системы Российской Федерации  (межбюджетные субсидии)</t>
  </si>
  <si>
    <t>000 202 02041 10 0000 151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</si>
  <si>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</si>
  <si>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000 202 02078 10 0000 151</t>
  </si>
  <si>
    <t>Субсидии бюджетам поселений на бюджетные инвестиции для модернизации объектов коммунальной инфраструктуры</t>
  </si>
  <si>
    <t>000 202 02085 10 0000 151</t>
  </si>
  <si>
    <t>Субсидии бюджетам на осуществление мероприятий по обеспечению жильем граждан Российской Федерации, проживающих в сельской местности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</si>
  <si>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</si>
  <si>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</si>
  <si>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000 202 02088 10 0004 151</t>
  </si>
  <si>
    <t>Субсидии бюджетам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</t>
  </si>
  <si>
    <t>000 202 02999 10 0000 151</t>
  </si>
  <si>
    <t>Прочие субсидии бюджетам поселений</t>
  </si>
  <si>
    <t>000 202 04000 00 0000 151</t>
  </si>
  <si>
    <t>Иные межбюджетные трансферты</t>
  </si>
  <si>
    <t>000 202 04014 10 0000 151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</si>
  <si>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</si>
  <si>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000 202 01999 10 1001 151</t>
  </si>
  <si>
    <t>Прочие дотации бюджетм поселений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</si>
  <si>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</si>
  <si>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</si>
  <si>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</si>
  <si>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</si>
  <si>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</si>
  <si>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</si>
  <si>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</si>
  <si>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</si>
  <si>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 сфере организации библиотечного обслуживания населения, комплектование библиотечных фондов библиотек поселения</t>
  </si>
  <si>
    <t>В сфере организации досуга и обеспечения жителей услугами культуры</t>
  </si>
  <si>
    <t>В сфере обеспечения условий для развития физической культуры и массового спорта</t>
  </si>
  <si>
    <t>В сфере организации и осуществления мероприятий по работе с детьми и молодежью</t>
  </si>
  <si>
    <t>В сфере осуществления полномочий по казначейскому исполнению бюджета</t>
  </si>
  <si>
    <t>В сфере осуществления внешнего муниципального финансового контроля полномочий контрольно-счетного органа</t>
  </si>
  <si>
    <t>000 202 02150 10 0000 151</t>
  </si>
  <si>
    <t>Субсидия бюджетам поселений на реализацию программы энергосбережения и повышения энергетической эффективности на период до 2020 года</t>
  </si>
  <si>
    <t>000 202 02051 10 0000 151</t>
  </si>
  <si>
    <t>Субсидии бюджетам поселений на реализацию федеральных целевых программ</t>
  </si>
  <si>
    <t>05.4.5020</t>
  </si>
  <si>
    <t>Иные межбюджетные трансферты на мероприятия в рамках программы Государственной поддержки молодых семей Ярославской области в приобретении (строительстве) жилья</t>
  </si>
  <si>
    <t>000 113 00000 00 0000 000</t>
  </si>
  <si>
    <t>000 113 02900 00 0000 130</t>
  </si>
  <si>
    <t>Доходы от оказания платных услуг (работ) и компенсации затрат государства</t>
  </si>
  <si>
    <t xml:space="preserve">Прочие доходы от компенсации затрат бюджетов поселений </t>
  </si>
  <si>
    <t>третьего созыва</t>
  </si>
  <si>
    <t>Всего</t>
  </si>
  <si>
    <t>Условно утвержденные расходы</t>
  </si>
  <si>
    <t>2016 год (руб.)</t>
  </si>
  <si>
    <t>2015 год (руб.)</t>
  </si>
  <si>
    <t xml:space="preserve">Расходы бюджета Борисоглебского сельского поселения </t>
  </si>
  <si>
    <t>02.1.6508</t>
  </si>
  <si>
    <t>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</si>
  <si>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01.3.6506</t>
  </si>
  <si>
    <t>Осуществление мероприятий по работе с детьми и молодежью Борисоглебского сельского поселения за счет средств бюджета поселения</t>
  </si>
  <si>
    <t>01.2.6504</t>
  </si>
  <si>
    <t>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</si>
  <si>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>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</si>
  <si>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850 0102 00 00 00 0000 700</t>
  </si>
  <si>
    <t>План (руб.) 2016 г.</t>
  </si>
  <si>
    <t>План (руб.) 2015 г.</t>
  </si>
  <si>
    <t>Приложение 7</t>
  </si>
  <si>
    <t>Приложение 8</t>
  </si>
  <si>
    <t>Приложение 9</t>
  </si>
  <si>
    <t>2016 год                        (руб.)</t>
  </si>
  <si>
    <t>2015 год                        (руб.)</t>
  </si>
  <si>
    <t>2016 год           (руб.)</t>
  </si>
  <si>
    <t>2015 год           (руб.)</t>
  </si>
  <si>
    <t>Приложение 11</t>
  </si>
  <si>
    <t>Приложение 10</t>
  </si>
  <si>
    <t>второго созыва</t>
  </si>
  <si>
    <t>с классификацией доходов бюджетов Российской Федерации</t>
  </si>
  <si>
    <t>2015 год    (руб.)</t>
  </si>
  <si>
    <t>2016 год    (руб.)</t>
  </si>
  <si>
    <t>000 103 02150 01 0000 110</t>
  </si>
  <si>
    <t>000 103 02160 01 0000 110</t>
  </si>
  <si>
    <t>000 103 02170 01 0000 110</t>
  </si>
  <si>
    <t>000 103 02180 01 0000 110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</si>
  <si>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а поселениях (за исключением автомобильных дорог федерального значения)</t>
  </si>
  <si>
    <t>Приложение 12</t>
  </si>
  <si>
    <t xml:space="preserve">на 2015 г. в соответствии с классификацией доходов бюджетов </t>
  </si>
  <si>
    <t>2017 год    (руб.)</t>
  </si>
  <si>
    <t xml:space="preserve">на плановый период 2016 и 2017 годов в соответствии   </t>
  </si>
  <si>
    <t>0.5.1.6528</t>
  </si>
  <si>
    <t xml:space="preserve"> </t>
  </si>
  <si>
    <t>решению вопросов местного значения на плановый период 2016 и 2017 года</t>
  </si>
  <si>
    <t>2017 год           (руб.)</t>
  </si>
  <si>
    <t xml:space="preserve">Борисоглебского сельского поселения на 2016 -2017  годы </t>
  </si>
  <si>
    <t>План (руб.) 2017 г.</t>
  </si>
  <si>
    <t xml:space="preserve">Расходы бюджета Борисоглебского сельского поселения на 2015 год </t>
  </si>
  <si>
    <t>Ведомственная структура расходов бюджета Борисоглебского сельского поселения                                         на 2015 год</t>
  </si>
  <si>
    <t>Ведомственная структура расходов бюджета Борисоглебского сельского поселения на плановый период 2016 и 2017 годы</t>
  </si>
  <si>
    <t>2017 год                       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</si>
  <si>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2015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</si>
  <si>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2016 и 2017 годов</t>
  </si>
  <si>
    <t>2017 год (руб.)</t>
  </si>
  <si>
    <t>решению вопросов местного значения на 2015 год</t>
  </si>
  <si>
    <t xml:space="preserve">Борисоглебского сельского поселения на 2015 год </t>
  </si>
  <si>
    <t>на плановый период 2016 и 2017 годов</t>
  </si>
  <si>
    <t>Перечень главных администраторов доходов и источников финансирования дефицита бюджета Борисоглебского сельского поселения</t>
  </si>
  <si>
    <t xml:space="preserve"> 113 02995 10 0000 130</t>
  </si>
  <si>
    <t>Прочие доходы от компенсации затрат  бюджетов поселений</t>
  </si>
  <si>
    <t xml:space="preserve"> 116 23051 10 0000 140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</si>
  <si>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поселений</t>
  </si>
  <si>
    <t>117 01050 10 0000 180</t>
  </si>
  <si>
    <t>Невыясненные поступления, зачисляемые в бюджеты поселений</t>
  </si>
  <si>
    <t>202 02008 10 0000 151</t>
  </si>
  <si>
    <t>Субсидии бюджетам поселений на обеспечение жильем молодых семей</t>
  </si>
  <si>
    <t> 202 02041 10 0000 151</t>
  </si>
  <si>
    <t>Субсидии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</si>
  <si>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 202 02051 10 0000 151</t>
  </si>
  <si>
    <t>202 02077 10 0000 151</t>
  </si>
  <si>
    <t>Субсидии бюджетам поселений на софинансирование капитальных вложений в объекты муниципальной собственности</t>
  </si>
  <si>
    <t>202 02078 10 0000 151</t>
  </si>
  <si>
    <t>202 02085 10 0000 151</t>
  </si>
  <si>
    <t>Субсидии бюджетам поселений на осуществление мероприятий по обеспечению жильем граждан Российской Федерации, проживающих в сельской местности</t>
  </si>
  <si>
    <t xml:space="preserve">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</si>
  <si>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-  Фонда  содействия реформированию жилищно-коммунального хозяйства</t>
  </si>
  <si>
    <t xml:space="preserve"> 202 02089 10 0001 151</t>
  </si>
  <si>
    <t>Субсидии бюджетам поселений на обеспечение мероприятий по капитальному ремонту многоквартирных домов за счет средств бюджетов</t>
  </si>
  <si>
    <t>202 02088 10 0004 151</t>
  </si>
  <si>
    <t>202 02089 10 0004 151</t>
  </si>
  <si>
    <t>Субсидии бюджетам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</t>
  </si>
  <si>
    <t>202 02150 10 0000 151</t>
  </si>
  <si>
    <t>Субсидии бюджетам поселений на реализацию программы энергосбережения и повышения энергетической эффективности на период до 2020 года</t>
  </si>
  <si>
    <t> 202 02999 10 0000 151</t>
  </si>
  <si>
    <t>Прочие субсидии  бюджетам поселений</t>
  </si>
  <si>
    <t> 202 04012 10 0000 151</t>
  </si>
  <si>
    <t>Межбюджетные трансферты, передаваемые бюджетам поселений для компенсации дополнительных расходов, возникших в результате решений, принятых органами власти другого уровня</t>
  </si>
  <si>
    <t> 202 04014 10 0000 151</t>
  </si>
  <si>
    <t xml:space="preserve"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</t>
  </si>
  <si>
    <t> 202 04999 10 0000 151</t>
  </si>
  <si>
    <t>Прочие межбюджетные трансферты, передаваемые бюджетам поселений</t>
  </si>
  <si>
    <t>218 05010 10 0000 151</t>
  </si>
  <si>
    <t>Доходы бюджетов поселений от возврата остатков субсидий, субвенций и иных межбюджетных трансфертов имеющих целевое назначение, прошлых лет, из бюджетов муниципальных районов</t>
  </si>
  <si>
    <t>218 05030 10 0000 180</t>
  </si>
  <si>
    <t>Доходы бюджетов поселений от возврата иными организациями остатков субсидий прошлых лет</t>
  </si>
  <si>
    <t>219 05000 10 0000 151</t>
  </si>
  <si>
    <t>Возврат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</si>
  <si>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0102 0000 10 0000 710</t>
  </si>
  <si>
    <t xml:space="preserve"> 0102 0000 10 0000 810</t>
  </si>
  <si>
    <t>Приложение 13</t>
  </si>
  <si>
    <t>06.1.2050</t>
  </si>
  <si>
    <t>Иные межбюджетные трансферты на осуществление переданных полномочий по исполнению бюджета поселения в части осуществления дорожной деятельности в отношении автомобильных дорог местного значения Борисоглебского сельского поселения</t>
  </si>
  <si>
    <t>200</t>
  </si>
  <si>
    <t xml:space="preserve">от   17.12.14   г. № 265 </t>
  </si>
  <si>
    <t>от  17.12.2014  г. № 265</t>
  </si>
  <si>
    <t>от   17.12.2014   г. №  265</t>
  </si>
  <si>
    <t>от 17.12.2014       г. № 265</t>
  </si>
  <si>
    <t xml:space="preserve">от    17.12.2014 г. №265  </t>
  </si>
  <si>
    <t>от 17.12.2014 г. №265</t>
  </si>
  <si>
    <t xml:space="preserve">от 17.12.2014 г. №265 </t>
  </si>
  <si>
    <t xml:space="preserve">от   17.12.2014 г. №265  </t>
  </si>
  <si>
    <t>от    17.12.2014 г. №  265</t>
  </si>
  <si>
    <t xml:space="preserve">от   17.12.2014 г. № 265 </t>
  </si>
  <si>
    <t>от   17.12.2014г. № 265</t>
  </si>
  <si>
    <t xml:space="preserve">от    17.12.2014 г.    № 265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</si>
</sst>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b/>
      <sz val="11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TimesNewRomanPSMT"/>
    </font>
    <font>
      <sz val="12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/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64" fontId="3" fillId="0" borderId="0" xfId="0" applyNumberFormat="1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vertical="center" wrapText="1"/>
    </xf>
    <xf numFmtId="49" fontId="8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9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Border="1"/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3" fillId="2" borderId="0" xfId="0" applyFont="1" applyFill="1" applyBorder="1" applyAlignment="1">
      <alignment vertical="center"/>
    </xf>
    <xf numFmtId="0" fontId="0" fillId="0" borderId="0" xfId="0" applyBorder="1"/>
    <xf numFmtId="0" fontId="13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/>
    <xf numFmtId="3" fontId="13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13" fillId="5" borderId="1" xfId="0" applyFont="1" applyFill="1" applyBorder="1" applyAlignment="1">
      <alignment vertical="center"/>
    </xf>
    <xf numFmtId="0" fontId="13" fillId="5" borderId="1" xfId="0" applyFont="1" applyFill="1" applyBorder="1"/>
    <xf numFmtId="0" fontId="13" fillId="2" borderId="0" xfId="0" applyFont="1" applyFill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0" xfId="0" applyFont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3" fillId="0" borderId="1" xfId="0" applyFont="1" applyBorder="1" applyAlignment="1">
      <alignment wrapText="1"/>
    </xf>
    <xf numFmtId="0" fontId="18" fillId="0" borderId="0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19" fillId="0" borderId="0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vertical="center"/>
    </xf>
    <xf numFmtId="0" fontId="12" fillId="0" borderId="1" xfId="0" applyFont="1" applyBorder="1"/>
    <xf numFmtId="0" fontId="12" fillId="0" borderId="0" xfId="0" applyFont="1" applyBorder="1"/>
    <xf numFmtId="0" fontId="16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3" fillId="5" borderId="1" xfId="0" applyFont="1" applyFill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16" fillId="0" borderId="0" xfId="0" applyFont="1" applyBorder="1"/>
    <xf numFmtId="0" fontId="17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164" fontId="20" fillId="0" borderId="0" xfId="0" applyNumberFormat="1" applyFont="1" applyBorder="1"/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4" fontId="13" fillId="5" borderId="1" xfId="0" applyNumberFormat="1" applyFont="1" applyFill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20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10" fillId="3" borderId="7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/>
    <xf numFmtId="0" fontId="0" fillId="0" borderId="0" xfId="0" applyAlignment="1">
      <alignment horizontal="right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6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1" fillId="0" borderId="2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4" fillId="0" borderId="0" xfId="0" applyFont="1" applyAlignment="1">
      <alignment horizontal="right"/>
    </xf>
    <xf numFmtId="0" fontId="1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7" xfId="0" applyFont="1" applyFill="1" applyBorder="1"/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13" fillId="0" borderId="0" xfId="0" applyFont="1" applyAlignment="1">
      <alignment horizontal="center" wrapText="1"/>
    </xf>
    <xf numFmtId="0" fontId="13" fillId="0" borderId="1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6" borderId="2" xfId="0" applyFont="1" applyFill="1" applyBorder="1" applyAlignment="1">
      <alignment vertical="top" wrapText="1"/>
    </xf>
    <xf numFmtId="0" fontId="3" fillId="6" borderId="7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4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102;&#1076;&#1078;&#1077;&#1090;%202014-2016%20&#1075;&#1086;&#1076;&#1086;&#1074;/&#1041;&#1102;&#1076;&#1078;&#1077;&#1090;%20&#1085;&#1072;%202014%20&#1075;&#1086;&#1076;%20&#1080;%20&#1087;&#1083;&#1072;&#1085;&#1086;&#1074;&#1099;&#1081;%20&#1087;&#1077;&#1088;&#1080;&#1086;&#1076;%202015-2016%20&#1075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дох 14"/>
      <sheetName val="дох 15-16"/>
      <sheetName val="по разд 14"/>
      <sheetName val="по разд 15-16"/>
      <sheetName val="6"/>
      <sheetName val="7"/>
      <sheetName val="по виду расх 14"/>
      <sheetName val="по виду расх15-16"/>
      <sheetName val="межб.трансф"/>
      <sheetName val="межб.15-16"/>
      <sheetName val="источ"/>
      <sheetName val="ист 15-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D13">
            <v>544500</v>
          </cell>
        </row>
        <row r="67">
          <cell r="D67">
            <v>256000</v>
          </cell>
          <cell r="E67">
            <v>256000</v>
          </cell>
        </row>
        <row r="71">
          <cell r="D71">
            <v>5000</v>
          </cell>
          <cell r="E71">
            <v>5000</v>
          </cell>
        </row>
        <row r="89">
          <cell r="D89">
            <v>150000</v>
          </cell>
          <cell r="E89">
            <v>150000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C37" sqref="C37"/>
    </sheetView>
  </sheetViews>
  <sheetFormatPr defaultRowHeight="12.75"/>
  <cols>
    <col min="1" max="1" width="4.85546875" customWidth="1"/>
    <col min="2" max="2" width="21.140625" customWidth="1"/>
    <col min="3" max="3" width="61.85546875" customWidth="1"/>
  </cols>
  <sheetData>
    <row r="1" spans="1:3" ht="15">
      <c r="A1" s="313" t="s">
        <v>17</v>
      </c>
      <c r="B1" s="313"/>
      <c r="C1" s="313"/>
    </row>
    <row r="2" spans="1:3" ht="15">
      <c r="A2" s="313" t="s">
        <v>13</v>
      </c>
      <c r="B2" s="313"/>
      <c r="C2" s="313"/>
    </row>
    <row r="3" spans="1:3" ht="15">
      <c r="A3" s="313" t="s">
        <v>18</v>
      </c>
      <c r="B3" s="313"/>
      <c r="C3" s="313"/>
    </row>
    <row r="4" spans="1:3" ht="15">
      <c r="A4" s="313" t="s">
        <v>289</v>
      </c>
      <c r="B4" s="313"/>
      <c r="C4" s="313"/>
    </row>
    <row r="5" spans="1:3">
      <c r="A5" s="294"/>
      <c r="B5" s="303" t="s">
        <v>328</v>
      </c>
      <c r="C5" s="294" t="s">
        <v>390</v>
      </c>
    </row>
    <row r="8" spans="1:3" ht="15.75">
      <c r="A8" s="314" t="s">
        <v>343</v>
      </c>
      <c r="B8" s="314"/>
      <c r="C8" s="314"/>
    </row>
    <row r="9" spans="1:3" ht="15">
      <c r="A9" s="310" t="s">
        <v>265</v>
      </c>
      <c r="B9" s="311"/>
      <c r="C9" s="312"/>
    </row>
    <row r="10" spans="1:3" ht="31.5" customHeight="1">
      <c r="A10" s="177">
        <v>850</v>
      </c>
      <c r="B10" s="295" t="s">
        <v>344</v>
      </c>
      <c r="C10" s="177" t="s">
        <v>345</v>
      </c>
    </row>
    <row r="11" spans="1:3" ht="63" customHeight="1">
      <c r="A11" s="177">
        <v>850</v>
      </c>
      <c r="B11" s="295" t="s">
        <v>346</v>
      </c>
      <c r="C11" s="296" t="s">
        <v>347</v>
      </c>
    </row>
    <row r="12" spans="1:3" ht="35.25" customHeight="1">
      <c r="A12" s="177">
        <v>850</v>
      </c>
      <c r="B12" s="177" t="s">
        <v>348</v>
      </c>
      <c r="C12" s="296" t="s">
        <v>349</v>
      </c>
    </row>
    <row r="13" spans="1:3" ht="39.75" customHeight="1">
      <c r="A13" s="177">
        <v>850</v>
      </c>
      <c r="B13" s="177" t="s">
        <v>350</v>
      </c>
      <c r="C13" s="299" t="s">
        <v>351</v>
      </c>
    </row>
    <row r="14" spans="1:3" ht="63.75" customHeight="1">
      <c r="A14" s="177">
        <v>850</v>
      </c>
      <c r="B14" s="296" t="s">
        <v>352</v>
      </c>
      <c r="C14" s="299" t="s">
        <v>353</v>
      </c>
    </row>
    <row r="15" spans="1:3" ht="44.25" customHeight="1">
      <c r="A15" s="177">
        <v>850</v>
      </c>
      <c r="B15" s="296" t="s">
        <v>354</v>
      </c>
      <c r="C15" s="299" t="s">
        <v>282</v>
      </c>
    </row>
    <row r="16" spans="1:3" ht="37.5" customHeight="1">
      <c r="A16" s="177">
        <v>850</v>
      </c>
      <c r="B16" s="296" t="s">
        <v>355</v>
      </c>
      <c r="C16" s="296" t="s">
        <v>356</v>
      </c>
    </row>
    <row r="17" spans="1:3" ht="33" customHeight="1">
      <c r="A17" s="177">
        <v>850</v>
      </c>
      <c r="B17" s="296" t="s">
        <v>357</v>
      </c>
      <c r="C17" s="296" t="s">
        <v>250</v>
      </c>
    </row>
    <row r="18" spans="1:3" ht="47.25" customHeight="1">
      <c r="A18" s="177">
        <v>850</v>
      </c>
      <c r="B18" s="177" t="s">
        <v>358</v>
      </c>
      <c r="C18" s="296" t="s">
        <v>359</v>
      </c>
    </row>
    <row r="19" spans="1:3" ht="62.25" customHeight="1">
      <c r="A19" s="177">
        <v>850</v>
      </c>
      <c r="B19" s="296" t="s">
        <v>360</v>
      </c>
      <c r="C19" s="296" t="s">
        <v>361</v>
      </c>
    </row>
    <row r="20" spans="1:3" ht="45.75" customHeight="1">
      <c r="A20" s="177">
        <v>850</v>
      </c>
      <c r="B20" s="296" t="s">
        <v>362</v>
      </c>
      <c r="C20" s="296" t="s">
        <v>363</v>
      </c>
    </row>
    <row r="21" spans="1:3" ht="93" customHeight="1">
      <c r="A21" s="177">
        <v>850</v>
      </c>
      <c r="B21" s="296" t="s">
        <v>364</v>
      </c>
      <c r="C21" s="296" t="s">
        <v>256</v>
      </c>
    </row>
    <row r="22" spans="1:3" ht="62.25" customHeight="1">
      <c r="A22" s="177">
        <v>850</v>
      </c>
      <c r="B22" s="297" t="s">
        <v>365</v>
      </c>
      <c r="C22" s="296" t="s">
        <v>366</v>
      </c>
    </row>
    <row r="23" spans="1:3" ht="47.25" customHeight="1">
      <c r="A23" s="177">
        <v>850</v>
      </c>
      <c r="B23" s="296" t="s">
        <v>367</v>
      </c>
      <c r="C23" s="296" t="s">
        <v>368</v>
      </c>
    </row>
    <row r="24" spans="1:3" ht="33.75" customHeight="1">
      <c r="A24" s="177">
        <v>850</v>
      </c>
      <c r="B24" s="296" t="s">
        <v>369</v>
      </c>
      <c r="C24" s="296" t="s">
        <v>370</v>
      </c>
    </row>
    <row r="25" spans="1:3" ht="66" customHeight="1">
      <c r="A25" s="177">
        <v>850</v>
      </c>
      <c r="B25" s="296" t="s">
        <v>371</v>
      </c>
      <c r="C25" s="299" t="s">
        <v>372</v>
      </c>
    </row>
    <row r="26" spans="1:3" ht="71.25" customHeight="1">
      <c r="A26" s="177">
        <v>850</v>
      </c>
      <c r="B26" s="296" t="s">
        <v>373</v>
      </c>
      <c r="C26" s="299" t="s">
        <v>374</v>
      </c>
    </row>
    <row r="27" spans="1:3" ht="30.75" customHeight="1">
      <c r="A27" s="177">
        <v>850</v>
      </c>
      <c r="B27" s="296" t="s">
        <v>375</v>
      </c>
      <c r="C27" s="296" t="s">
        <v>376</v>
      </c>
    </row>
    <row r="28" spans="1:3" ht="55.5" customHeight="1">
      <c r="A28" s="177">
        <v>850</v>
      </c>
      <c r="B28" s="177" t="s">
        <v>377</v>
      </c>
      <c r="C28" s="296" t="s">
        <v>378</v>
      </c>
    </row>
    <row r="29" spans="1:3" ht="44.25" customHeight="1">
      <c r="A29" s="177">
        <v>850</v>
      </c>
      <c r="B29" s="177" t="s">
        <v>379</v>
      </c>
      <c r="C29" s="300" t="s">
        <v>380</v>
      </c>
    </row>
    <row r="30" spans="1:3" ht="47.25" customHeight="1">
      <c r="A30" s="177">
        <v>850</v>
      </c>
      <c r="B30" s="177" t="s">
        <v>381</v>
      </c>
      <c r="C30" s="296" t="s">
        <v>382</v>
      </c>
    </row>
    <row r="31" spans="1:3" ht="45.75" customHeight="1">
      <c r="A31" s="177">
        <v>850</v>
      </c>
      <c r="B31" s="298" t="s">
        <v>383</v>
      </c>
      <c r="C31" s="301" t="s">
        <v>177</v>
      </c>
    </row>
    <row r="32" spans="1:3" ht="42" customHeight="1">
      <c r="A32" s="177">
        <v>850</v>
      </c>
      <c r="B32" s="298" t="s">
        <v>384</v>
      </c>
      <c r="C32" s="302" t="s">
        <v>179</v>
      </c>
    </row>
  </sheetData>
  <mergeCells count="6">
    <mergeCell ref="A9:C9"/>
    <mergeCell ref="A1:C1"/>
    <mergeCell ref="A2:C2"/>
    <mergeCell ref="A3:C3"/>
    <mergeCell ref="A4:C4"/>
    <mergeCell ref="A8:C8"/>
  </mergeCells>
  <pageMargins left="0.78740157480314965" right="0.39370078740157483" top="0.78740157480314965" bottom="0.78740157480314965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topLeftCell="A9" workbookViewId="0">
      <selection activeCell="B1" sqref="B1:D19"/>
    </sheetView>
  </sheetViews>
  <sheetFormatPr defaultRowHeight="16.5"/>
  <cols>
    <col min="1" max="1" width="0.5703125" style="2" customWidth="1"/>
    <col min="2" max="2" width="9.140625" style="2"/>
    <col min="3" max="3" width="58.5703125" style="2" customWidth="1"/>
    <col min="4" max="4" width="16.5703125" style="2" customWidth="1"/>
    <col min="5" max="16384" width="9.140625" style="2"/>
  </cols>
  <sheetData>
    <row r="1" spans="2:4">
      <c r="B1" s="318" t="s">
        <v>313</v>
      </c>
      <c r="C1" s="318"/>
      <c r="D1" s="318"/>
    </row>
    <row r="2" spans="2:4">
      <c r="B2" s="318" t="s">
        <v>13</v>
      </c>
      <c r="C2" s="318"/>
      <c r="D2" s="318"/>
    </row>
    <row r="3" spans="2:4">
      <c r="B3" s="318" t="s">
        <v>18</v>
      </c>
      <c r="C3" s="318"/>
      <c r="D3" s="318"/>
    </row>
    <row r="4" spans="2:4">
      <c r="B4" s="355" t="s">
        <v>289</v>
      </c>
      <c r="C4" s="355"/>
      <c r="D4" s="355"/>
    </row>
    <row r="5" spans="2:4">
      <c r="B5" s="159" t="s">
        <v>328</v>
      </c>
      <c r="C5" s="318" t="s">
        <v>397</v>
      </c>
      <c r="D5" s="318"/>
    </row>
    <row r="6" spans="2:4">
      <c r="B6" s="336"/>
      <c r="C6" s="336"/>
      <c r="D6" s="336"/>
    </row>
    <row r="7" spans="2:4">
      <c r="B7" s="350" t="s">
        <v>268</v>
      </c>
      <c r="C7" s="350"/>
      <c r="D7" s="350"/>
    </row>
    <row r="8" spans="2:4">
      <c r="B8" s="351" t="s">
        <v>269</v>
      </c>
      <c r="C8" s="351"/>
      <c r="D8" s="351"/>
    </row>
    <row r="9" spans="2:4">
      <c r="B9" s="351" t="s">
        <v>270</v>
      </c>
      <c r="C9" s="352"/>
      <c r="D9" s="352"/>
    </row>
    <row r="10" spans="2:4">
      <c r="B10" s="351" t="s">
        <v>340</v>
      </c>
      <c r="C10" s="352"/>
      <c r="D10" s="352"/>
    </row>
    <row r="12" spans="2:4" ht="34.5" customHeight="1">
      <c r="B12" s="160" t="s">
        <v>271</v>
      </c>
      <c r="C12" s="160" t="s">
        <v>272</v>
      </c>
      <c r="D12" s="160" t="s">
        <v>311</v>
      </c>
    </row>
    <row r="13" spans="2:4" ht="33">
      <c r="B13" s="8">
        <v>1</v>
      </c>
      <c r="C13" s="23" t="s">
        <v>273</v>
      </c>
      <c r="D13" s="162">
        <v>284003.20000000001</v>
      </c>
    </row>
    <row r="14" spans="2:4" ht="33">
      <c r="B14" s="8">
        <v>2</v>
      </c>
      <c r="C14" s="23" t="s">
        <v>274</v>
      </c>
      <c r="D14" s="162">
        <v>558361.66</v>
      </c>
    </row>
    <row r="15" spans="2:4" ht="33">
      <c r="B15" s="8">
        <v>3</v>
      </c>
      <c r="C15" s="23" t="s">
        <v>275</v>
      </c>
      <c r="D15" s="162">
        <v>79827.460000000006</v>
      </c>
    </row>
    <row r="16" spans="2:4" ht="38.25" customHeight="1">
      <c r="B16" s="8">
        <v>4</v>
      </c>
      <c r="C16" s="23" t="s">
        <v>276</v>
      </c>
      <c r="D16" s="162">
        <v>57954.57</v>
      </c>
    </row>
    <row r="17" spans="2:4" ht="33">
      <c r="B17" s="8">
        <v>5</v>
      </c>
      <c r="C17" s="23" t="s">
        <v>277</v>
      </c>
      <c r="D17" s="162">
        <v>67210.17</v>
      </c>
    </row>
    <row r="18" spans="2:4" ht="43.5" customHeight="1">
      <c r="B18" s="161">
        <v>6</v>
      </c>
      <c r="C18" s="45" t="s">
        <v>278</v>
      </c>
      <c r="D18" s="162">
        <v>59594.400000000001</v>
      </c>
    </row>
    <row r="19" spans="2:4" ht="21.75" customHeight="1">
      <c r="B19" s="353" t="s">
        <v>60</v>
      </c>
      <c r="C19" s="354"/>
      <c r="D19" s="233">
        <f>SUM(D13:D18)</f>
        <v>1106951.46</v>
      </c>
    </row>
  </sheetData>
  <mergeCells count="11">
    <mergeCell ref="B6:D6"/>
    <mergeCell ref="B1:D1"/>
    <mergeCell ref="B2:D2"/>
    <mergeCell ref="B3:D3"/>
    <mergeCell ref="B4:D4"/>
    <mergeCell ref="C5:D5"/>
    <mergeCell ref="B7:D7"/>
    <mergeCell ref="B8:D8"/>
    <mergeCell ref="B9:D9"/>
    <mergeCell ref="B10:D10"/>
    <mergeCell ref="B19:C19"/>
  </mergeCells>
  <pageMargins left="0.78740157480314965" right="0.39370078740157483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workbookViewId="0">
      <selection activeCell="B1" sqref="B1:E18"/>
    </sheetView>
  </sheetViews>
  <sheetFormatPr defaultRowHeight="12.75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>
      <c r="B1" s="322" t="s">
        <v>312</v>
      </c>
      <c r="C1" s="322"/>
      <c r="D1" s="322"/>
      <c r="E1" s="322"/>
    </row>
    <row r="2" spans="2:5">
      <c r="B2" s="322" t="s">
        <v>13</v>
      </c>
      <c r="C2" s="322"/>
      <c r="D2" s="322"/>
      <c r="E2" s="322"/>
    </row>
    <row r="3" spans="2:5">
      <c r="B3" s="322" t="s">
        <v>18</v>
      </c>
      <c r="C3" s="322"/>
      <c r="D3" s="322"/>
      <c r="E3" s="322"/>
    </row>
    <row r="4" spans="2:5">
      <c r="B4" s="356" t="s">
        <v>289</v>
      </c>
      <c r="C4" s="356"/>
      <c r="D4" s="356"/>
      <c r="E4" s="356"/>
    </row>
    <row r="5" spans="2:5">
      <c r="B5" s="184" t="s">
        <v>328</v>
      </c>
      <c r="C5" s="322" t="s">
        <v>398</v>
      </c>
      <c r="D5" s="322"/>
      <c r="E5" s="323"/>
    </row>
    <row r="6" spans="2:5">
      <c r="B6" s="323"/>
      <c r="C6" s="323"/>
      <c r="D6" s="323"/>
    </row>
    <row r="7" spans="2:5" ht="16.5">
      <c r="B7" s="350" t="s">
        <v>268</v>
      </c>
      <c r="C7" s="350"/>
      <c r="D7" s="350"/>
      <c r="E7" s="2"/>
    </row>
    <row r="8" spans="2:5" ht="16.5">
      <c r="B8" s="351" t="s">
        <v>269</v>
      </c>
      <c r="C8" s="351"/>
      <c r="D8" s="351"/>
      <c r="E8" s="2"/>
    </row>
    <row r="9" spans="2:5" ht="16.5">
      <c r="B9" s="351" t="s">
        <v>270</v>
      </c>
      <c r="C9" s="352"/>
      <c r="D9" s="352"/>
      <c r="E9" s="2"/>
    </row>
    <row r="10" spans="2:5" ht="16.5">
      <c r="B10" s="351" t="s">
        <v>329</v>
      </c>
      <c r="C10" s="352"/>
      <c r="D10" s="352"/>
      <c r="E10" s="2"/>
    </row>
    <row r="11" spans="2:5" ht="16.5">
      <c r="B11" s="2"/>
      <c r="C11" s="2"/>
      <c r="D11" s="2"/>
      <c r="E11" s="2"/>
    </row>
    <row r="12" spans="2:5" ht="34.5" customHeight="1">
      <c r="B12" s="160" t="s">
        <v>271</v>
      </c>
      <c r="C12" s="160" t="s">
        <v>272</v>
      </c>
      <c r="D12" s="160" t="s">
        <v>310</v>
      </c>
      <c r="E12" s="160" t="s">
        <v>330</v>
      </c>
    </row>
    <row r="13" spans="2:5" ht="34.5" customHeight="1">
      <c r="B13" s="236">
        <v>1</v>
      </c>
      <c r="C13" s="23" t="s">
        <v>273</v>
      </c>
      <c r="D13" s="247">
        <v>294626.17</v>
      </c>
      <c r="E13" s="247">
        <v>305233.78999999998</v>
      </c>
    </row>
    <row r="14" spans="2:5" ht="34.5" customHeight="1">
      <c r="B14" s="236">
        <v>2</v>
      </c>
      <c r="C14" s="23" t="s">
        <v>274</v>
      </c>
      <c r="D14" s="247">
        <v>579246.84</v>
      </c>
      <c r="E14" s="247">
        <v>600101.85</v>
      </c>
    </row>
    <row r="15" spans="2:5" ht="34.5" customHeight="1">
      <c r="B15" s="236">
        <v>3</v>
      </c>
      <c r="C15" s="23" t="s">
        <v>275</v>
      </c>
      <c r="D15" s="247">
        <v>82813.36</v>
      </c>
      <c r="E15" s="247">
        <v>85794.94</v>
      </c>
    </row>
    <row r="16" spans="2:5" ht="34.5" customHeight="1">
      <c r="B16" s="236">
        <v>4</v>
      </c>
      <c r="C16" s="23" t="s">
        <v>276</v>
      </c>
      <c r="D16" s="247">
        <v>60122.33</v>
      </c>
      <c r="E16" s="247">
        <v>62286.95</v>
      </c>
    </row>
    <row r="17" spans="2:5" ht="34.5" customHeight="1">
      <c r="B17" s="236">
        <v>5</v>
      </c>
      <c r="C17" s="23" t="s">
        <v>277</v>
      </c>
      <c r="D17" s="247">
        <v>67210.17</v>
      </c>
      <c r="E17" s="247">
        <v>67210.17</v>
      </c>
    </row>
    <row r="18" spans="2:5" ht="21.75" customHeight="1">
      <c r="B18" s="353" t="s">
        <v>60</v>
      </c>
      <c r="C18" s="354"/>
      <c r="D18" s="248">
        <f>SUM(D13:D17)</f>
        <v>1084018.8699999999</v>
      </c>
      <c r="E18" s="248">
        <f>SUM(E13:E17)</f>
        <v>1120627.6999999997</v>
      </c>
    </row>
  </sheetData>
  <mergeCells count="11">
    <mergeCell ref="B6:D6"/>
    <mergeCell ref="B1:E1"/>
    <mergeCell ref="B2:E2"/>
    <mergeCell ref="B3:E3"/>
    <mergeCell ref="B4:E4"/>
    <mergeCell ref="C5:E5"/>
    <mergeCell ref="B7:D7"/>
    <mergeCell ref="B8:D8"/>
    <mergeCell ref="B9:D9"/>
    <mergeCell ref="B10:D10"/>
    <mergeCell ref="B18:C18"/>
  </mergeCells>
  <pageMargins left="0.78740157480314965" right="0.39370078740157483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9" zoomScaleNormal="100" workbookViewId="0">
      <selection sqref="A1:D22"/>
    </sheetView>
  </sheetViews>
  <sheetFormatPr defaultRowHeight="16.5"/>
  <cols>
    <col min="1" max="1" width="26.28515625" style="2" customWidth="1"/>
    <col min="2" max="2" width="53.140625" style="2" customWidth="1"/>
    <col min="3" max="3" width="14.425781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>
      <c r="A1" s="318" t="s">
        <v>323</v>
      </c>
      <c r="B1" s="318"/>
      <c r="C1" s="318"/>
    </row>
    <row r="2" spans="1:5">
      <c r="A2" s="318" t="s">
        <v>13</v>
      </c>
      <c r="B2" s="318"/>
      <c r="C2" s="318"/>
    </row>
    <row r="3" spans="1:5">
      <c r="A3" s="318" t="s">
        <v>18</v>
      </c>
      <c r="B3" s="318"/>
      <c r="C3" s="318"/>
    </row>
    <row r="4" spans="1:5">
      <c r="A4" s="318" t="s">
        <v>289</v>
      </c>
      <c r="B4" s="318"/>
      <c r="C4" s="318"/>
    </row>
    <row r="5" spans="1:5">
      <c r="A5" s="6" t="s">
        <v>328</v>
      </c>
      <c r="B5" s="318" t="s">
        <v>399</v>
      </c>
      <c r="C5" s="318"/>
      <c r="D5" s="6"/>
    </row>
    <row r="6" spans="1:5">
      <c r="C6" s="318"/>
      <c r="D6" s="318"/>
    </row>
    <row r="7" spans="1:5">
      <c r="A7" s="315" t="s">
        <v>6</v>
      </c>
      <c r="B7" s="315"/>
      <c r="C7" s="315"/>
    </row>
    <row r="8" spans="1:5">
      <c r="A8" s="315" t="s">
        <v>7</v>
      </c>
      <c r="B8" s="315"/>
      <c r="C8" s="315"/>
    </row>
    <row r="9" spans="1:5">
      <c r="A9" s="315" t="s">
        <v>341</v>
      </c>
      <c r="B9" s="315"/>
      <c r="C9" s="315"/>
    </row>
    <row r="11" spans="1:5" ht="45" customHeight="1">
      <c r="A11" s="1" t="s">
        <v>1</v>
      </c>
      <c r="B11" s="1" t="s">
        <v>5</v>
      </c>
      <c r="C11" s="7" t="s">
        <v>304</v>
      </c>
      <c r="D11" s="9"/>
      <c r="E11" s="9"/>
    </row>
    <row r="12" spans="1:5" ht="32.25" customHeight="1">
      <c r="A12" s="148" t="s">
        <v>173</v>
      </c>
      <c r="B12" s="156" t="s">
        <v>174</v>
      </c>
      <c r="C12" s="146">
        <f>C13-C15</f>
        <v>504000</v>
      </c>
      <c r="D12" s="149"/>
      <c r="E12" s="149"/>
    </row>
    <row r="13" spans="1:5" ht="33.75" customHeight="1">
      <c r="A13" s="150" t="s">
        <v>175</v>
      </c>
      <c r="B13" s="157" t="s">
        <v>176</v>
      </c>
      <c r="C13" s="163">
        <f>C14</f>
        <v>504000</v>
      </c>
      <c r="D13" s="151"/>
      <c r="E13" s="151"/>
    </row>
    <row r="14" spans="1:5" ht="43.5" customHeight="1">
      <c r="A14" s="150" t="s">
        <v>181</v>
      </c>
      <c r="B14" s="158" t="s">
        <v>177</v>
      </c>
      <c r="C14" s="163">
        <v>504000</v>
      </c>
      <c r="D14" s="152"/>
      <c r="E14" s="152"/>
    </row>
    <row r="15" spans="1:5" ht="45" customHeight="1">
      <c r="A15" s="150" t="s">
        <v>182</v>
      </c>
      <c r="B15" s="157" t="s">
        <v>178</v>
      </c>
      <c r="C15" s="163">
        <f>C16</f>
        <v>0</v>
      </c>
      <c r="D15" s="151"/>
      <c r="E15" s="151"/>
    </row>
    <row r="16" spans="1:5" ht="44.25" customHeight="1">
      <c r="A16" s="150" t="s">
        <v>183</v>
      </c>
      <c r="B16" s="158" t="s">
        <v>179</v>
      </c>
      <c r="C16" s="164">
        <v>0</v>
      </c>
      <c r="D16" s="153"/>
      <c r="E16" s="153"/>
    </row>
    <row r="17" spans="1:5" ht="33">
      <c r="A17" s="148" t="s">
        <v>184</v>
      </c>
      <c r="B17" s="156" t="s">
        <v>26</v>
      </c>
      <c r="C17" s="146">
        <f>C19-C18</f>
        <v>504000</v>
      </c>
      <c r="D17" s="149"/>
      <c r="E17" s="149"/>
    </row>
    <row r="18" spans="1:5" ht="35.25" customHeight="1">
      <c r="A18" s="19" t="s">
        <v>163</v>
      </c>
      <c r="B18" s="30" t="s">
        <v>20</v>
      </c>
      <c r="C18" s="165">
        <f>'дох 15'!C57</f>
        <v>31205743.719999999</v>
      </c>
      <c r="D18" s="154"/>
      <c r="E18" s="154"/>
    </row>
    <row r="19" spans="1:5" ht="32.25" customHeight="1">
      <c r="A19" s="19" t="s">
        <v>164</v>
      </c>
      <c r="B19" s="30" t="s">
        <v>27</v>
      </c>
      <c r="C19" s="165">
        <f>'по виду расх 15'!D92</f>
        <v>31709743.719999999</v>
      </c>
      <c r="D19" s="154"/>
      <c r="E19" s="154"/>
    </row>
    <row r="20" spans="1:5" ht="18" customHeight="1">
      <c r="A20" s="21"/>
      <c r="B20" s="14" t="s">
        <v>180</v>
      </c>
      <c r="C20" s="166">
        <f>C12+C17</f>
        <v>1008000</v>
      </c>
      <c r="D20" s="155"/>
      <c r="E20" s="155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8740157480314965" right="0" top="0.98425196850393704" bottom="0" header="0.51181102362204722" footer="0.51181102362204722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10" zoomScaleNormal="100" workbookViewId="0">
      <selection sqref="A1:D20"/>
    </sheetView>
  </sheetViews>
  <sheetFormatPr defaultRowHeight="12.75"/>
  <cols>
    <col min="1" max="1" width="26.28515625" customWidth="1"/>
    <col min="2" max="2" width="39.42578125" customWidth="1"/>
    <col min="3" max="3" width="15.28515625" customWidth="1"/>
    <col min="4" max="4" width="13.42578125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6.5">
      <c r="A1" s="318" t="s">
        <v>385</v>
      </c>
      <c r="B1" s="318"/>
      <c r="C1" s="318"/>
      <c r="D1" s="357"/>
    </row>
    <row r="2" spans="1:5" ht="16.5">
      <c r="A2" s="318" t="s">
        <v>13</v>
      </c>
      <c r="B2" s="318"/>
      <c r="C2" s="318"/>
      <c r="D2" s="357"/>
    </row>
    <row r="3" spans="1:5" ht="16.5">
      <c r="A3" s="318" t="s">
        <v>18</v>
      </c>
      <c r="B3" s="318"/>
      <c r="C3" s="318"/>
      <c r="D3" s="357"/>
    </row>
    <row r="4" spans="1:5" ht="16.5">
      <c r="A4" s="318" t="s">
        <v>289</v>
      </c>
      <c r="B4" s="318"/>
      <c r="C4" s="318"/>
      <c r="D4" s="357"/>
    </row>
    <row r="5" spans="1:5" ht="16.5">
      <c r="A5" s="304" t="s">
        <v>328</v>
      </c>
      <c r="B5" s="325" t="s">
        <v>400</v>
      </c>
      <c r="C5" s="325"/>
      <c r="D5" s="325"/>
    </row>
    <row r="6" spans="1:5" ht="16.5">
      <c r="A6" s="2"/>
      <c r="B6" s="2"/>
      <c r="C6" s="318"/>
      <c r="D6" s="318"/>
    </row>
    <row r="7" spans="1:5" ht="16.5">
      <c r="A7" s="326" t="s">
        <v>6</v>
      </c>
      <c r="B7" s="326"/>
      <c r="C7" s="326"/>
      <c r="D7" s="2"/>
    </row>
    <row r="8" spans="1:5" ht="16.5">
      <c r="A8" s="326" t="s">
        <v>7</v>
      </c>
      <c r="B8" s="326"/>
      <c r="C8" s="326"/>
      <c r="D8" s="2"/>
    </row>
    <row r="9" spans="1:5" ht="16.5">
      <c r="A9" s="326" t="s">
        <v>331</v>
      </c>
      <c r="B9" s="326"/>
      <c r="C9" s="326"/>
      <c r="D9" s="2"/>
    </row>
    <row r="10" spans="1:5" ht="16.5">
      <c r="A10" s="2"/>
      <c r="B10" s="2"/>
      <c r="C10" s="2"/>
      <c r="D10" s="2"/>
    </row>
    <row r="11" spans="1:5" ht="45" customHeight="1">
      <c r="A11" s="1" t="s">
        <v>1</v>
      </c>
      <c r="B11" s="1" t="s">
        <v>5</v>
      </c>
      <c r="C11" s="7" t="s">
        <v>303</v>
      </c>
      <c r="D11" s="7" t="s">
        <v>332</v>
      </c>
      <c r="E11" s="176"/>
    </row>
    <row r="12" spans="1:5" ht="27.75" customHeight="1">
      <c r="A12" s="148" t="s">
        <v>173</v>
      </c>
      <c r="B12" s="305" t="s">
        <v>174</v>
      </c>
      <c r="C12" s="146">
        <f>C13-C15</f>
        <v>180000</v>
      </c>
      <c r="D12" s="146">
        <f>D13-D15</f>
        <v>150000</v>
      </c>
      <c r="E12" s="169"/>
    </row>
    <row r="13" spans="1:5" ht="30" customHeight="1">
      <c r="A13" s="150" t="s">
        <v>302</v>
      </c>
      <c r="B13" s="306" t="s">
        <v>176</v>
      </c>
      <c r="C13" s="163">
        <f>C14</f>
        <v>180000</v>
      </c>
      <c r="D13" s="163">
        <f>D14</f>
        <v>150000</v>
      </c>
      <c r="E13" s="174"/>
    </row>
    <row r="14" spans="1:5" ht="45" customHeight="1">
      <c r="A14" s="150" t="s">
        <v>181</v>
      </c>
      <c r="B14" s="307" t="s">
        <v>177</v>
      </c>
      <c r="C14" s="163">
        <v>180000</v>
      </c>
      <c r="D14" s="250">
        <v>150000</v>
      </c>
      <c r="E14" s="175"/>
    </row>
    <row r="15" spans="1:5" ht="45" customHeight="1">
      <c r="A15" s="150" t="s">
        <v>182</v>
      </c>
      <c r="B15" s="306" t="s">
        <v>178</v>
      </c>
      <c r="C15" s="163">
        <f>C16</f>
        <v>0</v>
      </c>
      <c r="D15" s="163">
        <v>0</v>
      </c>
      <c r="E15" s="174"/>
    </row>
    <row r="16" spans="1:5" ht="44.25" customHeight="1">
      <c r="A16" s="150" t="s">
        <v>183</v>
      </c>
      <c r="B16" s="307" t="s">
        <v>179</v>
      </c>
      <c r="C16" s="164">
        <v>0</v>
      </c>
      <c r="D16" s="164">
        <v>0</v>
      </c>
      <c r="E16" s="173"/>
    </row>
    <row r="17" spans="1:5" ht="31.5">
      <c r="A17" s="148" t="s">
        <v>184</v>
      </c>
      <c r="B17" s="305" t="s">
        <v>26</v>
      </c>
      <c r="C17" s="146">
        <f>C19-C18</f>
        <v>176605.60000000149</v>
      </c>
      <c r="D17" s="146">
        <f>D19-D18</f>
        <v>140105.60000000149</v>
      </c>
      <c r="E17" s="169"/>
    </row>
    <row r="18" spans="1:5" ht="30" customHeight="1">
      <c r="A18" s="19" t="s">
        <v>163</v>
      </c>
      <c r="B18" s="308" t="s">
        <v>20</v>
      </c>
      <c r="C18" s="165">
        <v>27503079.719999999</v>
      </c>
      <c r="D18" s="165">
        <v>28142327.719999999</v>
      </c>
      <c r="E18" s="172"/>
    </row>
    <row r="19" spans="1:5" ht="29.25" customHeight="1">
      <c r="A19" s="19" t="s">
        <v>164</v>
      </c>
      <c r="B19" s="308" t="s">
        <v>27</v>
      </c>
      <c r="C19" s="165">
        <f>'по виду расх16-17'!D83</f>
        <v>27679685.32</v>
      </c>
      <c r="D19" s="165">
        <f>'по виду расх16-17'!E83</f>
        <v>28282433.32</v>
      </c>
      <c r="E19" s="172"/>
    </row>
    <row r="20" spans="1:5" ht="33" customHeight="1">
      <c r="A20" s="21"/>
      <c r="B20" s="309" t="s">
        <v>180</v>
      </c>
      <c r="C20" s="166">
        <f>C12+C17</f>
        <v>356605.60000000149</v>
      </c>
      <c r="D20" s="166">
        <f>D12+D17</f>
        <v>290105.60000000149</v>
      </c>
      <c r="E20" s="171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8740157480314965" right="0.39370078740157483" top="0.78740157480314965" bottom="0.78740157480314965" header="0.51181102362204722" footer="0.51181102362204722"/>
  <pageSetup paperSize="9"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3" zoomScaleNormal="100" workbookViewId="0">
      <selection activeCell="B5" sqref="B5:C5"/>
    </sheetView>
  </sheetViews>
  <sheetFormatPr defaultRowHeight="16.5"/>
  <cols>
    <col min="1" max="1" width="23.85546875" style="2" customWidth="1"/>
    <col min="2" max="2" width="41.140625" style="2" customWidth="1"/>
    <col min="3" max="3" width="12.85546875" style="2" customWidth="1"/>
    <col min="4" max="4" width="10.42578125" style="2" customWidth="1"/>
    <col min="5" max="5" width="10" style="2" customWidth="1"/>
    <col min="6" max="6" width="31.28515625" style="4" customWidth="1"/>
    <col min="7" max="7" width="38.5703125" style="2" customWidth="1"/>
    <col min="8" max="16384" width="9.140625" style="2"/>
  </cols>
  <sheetData>
    <row r="1" spans="1:7">
      <c r="A1" s="2" t="s">
        <v>328</v>
      </c>
      <c r="B1" s="318" t="s">
        <v>8</v>
      </c>
      <c r="C1" s="318"/>
      <c r="E1" s="3"/>
    </row>
    <row r="2" spans="1:7">
      <c r="B2" s="318" t="s">
        <v>13</v>
      </c>
      <c r="C2" s="318"/>
      <c r="E2" s="5"/>
    </row>
    <row r="3" spans="1:7">
      <c r="B3" s="318" t="s">
        <v>18</v>
      </c>
      <c r="C3" s="318"/>
    </row>
    <row r="4" spans="1:7">
      <c r="B4" s="318" t="s">
        <v>289</v>
      </c>
      <c r="C4" s="318"/>
    </row>
    <row r="5" spans="1:7">
      <c r="B5" s="318" t="s">
        <v>389</v>
      </c>
      <c r="C5" s="318"/>
    </row>
    <row r="6" spans="1:7">
      <c r="B6" s="6"/>
      <c r="C6" s="6"/>
    </row>
    <row r="7" spans="1:7">
      <c r="A7" s="315" t="s">
        <v>186</v>
      </c>
      <c r="B7" s="315"/>
      <c r="C7" s="315"/>
    </row>
    <row r="8" spans="1:7">
      <c r="A8" s="315" t="s">
        <v>324</v>
      </c>
      <c r="B8" s="315"/>
      <c r="C8" s="315"/>
    </row>
    <row r="9" spans="1:7">
      <c r="A9" s="315" t="s">
        <v>0</v>
      </c>
      <c r="B9" s="315"/>
      <c r="C9" s="315"/>
    </row>
    <row r="11" spans="1:7" ht="33">
      <c r="A11" s="7" t="s">
        <v>187</v>
      </c>
      <c r="B11" s="8" t="s">
        <v>188</v>
      </c>
      <c r="C11" s="7" t="s">
        <v>316</v>
      </c>
      <c r="D11" s="9"/>
      <c r="E11" s="9"/>
    </row>
    <row r="12" spans="1:7" ht="18" customHeight="1">
      <c r="A12" s="10" t="s">
        <v>189</v>
      </c>
      <c r="B12" s="11" t="s">
        <v>190</v>
      </c>
      <c r="C12" s="35">
        <f>C13+C15+C21+C23+C30+C32+C39+C37</f>
        <v>10214000</v>
      </c>
      <c r="D12" s="12"/>
      <c r="E12" s="12"/>
    </row>
    <row r="13" spans="1:7">
      <c r="A13" s="13" t="s">
        <v>191</v>
      </c>
      <c r="B13" s="14" t="s">
        <v>192</v>
      </c>
      <c r="C13" s="36">
        <f>C14</f>
        <v>1083000</v>
      </c>
      <c r="D13" s="15"/>
      <c r="E13" s="15"/>
    </row>
    <row r="14" spans="1:7">
      <c r="A14" s="19" t="s">
        <v>193</v>
      </c>
      <c r="B14" s="21" t="s">
        <v>194</v>
      </c>
      <c r="C14" s="37">
        <v>1083000</v>
      </c>
      <c r="D14" s="16"/>
      <c r="E14" s="16"/>
    </row>
    <row r="15" spans="1:7" ht="47.25" customHeight="1">
      <c r="A15" s="13" t="s">
        <v>195</v>
      </c>
      <c r="B15" s="17" t="s">
        <v>196</v>
      </c>
      <c r="C15" s="36">
        <f>C16</f>
        <v>1588000</v>
      </c>
      <c r="D15" s="16"/>
      <c r="E15" s="16"/>
      <c r="F15" s="18"/>
      <c r="G15" s="18"/>
    </row>
    <row r="16" spans="1:7" ht="47.25" customHeight="1">
      <c r="A16" s="19" t="s">
        <v>197</v>
      </c>
      <c r="B16" s="30" t="s">
        <v>198</v>
      </c>
      <c r="C16" s="37">
        <f>C17+C18+C19+C20</f>
        <v>1588000</v>
      </c>
      <c r="D16" s="16"/>
      <c r="E16" s="16"/>
      <c r="F16" s="20"/>
      <c r="G16" s="20"/>
    </row>
    <row r="17" spans="1:7" ht="65.25" customHeight="1">
      <c r="A17" s="19" t="s">
        <v>199</v>
      </c>
      <c r="B17" s="30" t="s">
        <v>200</v>
      </c>
      <c r="C17" s="37">
        <v>560000</v>
      </c>
      <c r="D17" s="16"/>
      <c r="E17" s="16"/>
      <c r="F17" s="20"/>
      <c r="G17" s="20"/>
    </row>
    <row r="18" spans="1:7" ht="87.75" customHeight="1">
      <c r="A18" s="19" t="s">
        <v>201</v>
      </c>
      <c r="B18" s="30" t="s">
        <v>202</v>
      </c>
      <c r="C18" s="37">
        <v>13000</v>
      </c>
      <c r="D18" s="16"/>
      <c r="E18" s="16"/>
      <c r="F18" s="20"/>
      <c r="G18" s="20"/>
    </row>
    <row r="19" spans="1:7" ht="84.75" customHeight="1">
      <c r="A19" s="19" t="s">
        <v>203</v>
      </c>
      <c r="B19" s="30" t="s">
        <v>204</v>
      </c>
      <c r="C19" s="37">
        <v>970000</v>
      </c>
      <c r="D19" s="16"/>
      <c r="E19" s="16"/>
      <c r="F19" s="20"/>
      <c r="G19" s="20"/>
    </row>
    <row r="20" spans="1:7" ht="85.5" customHeight="1">
      <c r="A20" s="19" t="s">
        <v>205</v>
      </c>
      <c r="B20" s="30" t="s">
        <v>206</v>
      </c>
      <c r="C20" s="37">
        <v>45000</v>
      </c>
      <c r="D20" s="16"/>
      <c r="E20" s="16"/>
      <c r="F20" s="20"/>
      <c r="G20" s="20"/>
    </row>
    <row r="21" spans="1:7">
      <c r="A21" s="13" t="s">
        <v>207</v>
      </c>
      <c r="B21" s="14" t="s">
        <v>208</v>
      </c>
      <c r="C21" s="36">
        <f>C22</f>
        <v>15000</v>
      </c>
      <c r="D21" s="15"/>
      <c r="E21" s="15"/>
    </row>
    <row r="22" spans="1:7">
      <c r="A22" s="19" t="s">
        <v>209</v>
      </c>
      <c r="B22" s="21" t="s">
        <v>210</v>
      </c>
      <c r="C22" s="37">
        <v>15000</v>
      </c>
      <c r="D22" s="16"/>
      <c r="E22" s="16"/>
    </row>
    <row r="23" spans="1:7">
      <c r="A23" s="13" t="s">
        <v>211</v>
      </c>
      <c r="B23" s="14" t="s">
        <v>212</v>
      </c>
      <c r="C23" s="36">
        <f>C24+C26</f>
        <v>6022000</v>
      </c>
      <c r="D23" s="15"/>
      <c r="E23" s="15"/>
    </row>
    <row r="24" spans="1:7">
      <c r="A24" s="31" t="s">
        <v>213</v>
      </c>
      <c r="B24" s="21" t="s">
        <v>214</v>
      </c>
      <c r="C24" s="37">
        <f>C25</f>
        <v>1432000</v>
      </c>
      <c r="D24" s="16"/>
      <c r="E24" s="16"/>
    </row>
    <row r="25" spans="1:7" ht="66">
      <c r="A25" s="19" t="s">
        <v>215</v>
      </c>
      <c r="B25" s="30" t="s">
        <v>216</v>
      </c>
      <c r="C25" s="37">
        <v>1432000</v>
      </c>
      <c r="D25" s="16"/>
      <c r="E25" s="16"/>
    </row>
    <row r="26" spans="1:7">
      <c r="A26" s="19" t="s">
        <v>217</v>
      </c>
      <c r="B26" s="21" t="s">
        <v>218</v>
      </c>
      <c r="C26" s="37">
        <f>C27+C28</f>
        <v>4590000</v>
      </c>
      <c r="D26" s="16"/>
      <c r="E26" s="16"/>
    </row>
    <row r="27" spans="1:7" ht="82.5">
      <c r="A27" s="19" t="s">
        <v>219</v>
      </c>
      <c r="B27" s="23" t="s">
        <v>220</v>
      </c>
      <c r="C27" s="37">
        <v>1200000</v>
      </c>
      <c r="D27" s="16"/>
      <c r="E27" s="16"/>
    </row>
    <row r="28" spans="1:7" ht="82.5">
      <c r="A28" s="19" t="s">
        <v>221</v>
      </c>
      <c r="B28" s="23" t="s">
        <v>222</v>
      </c>
      <c r="C28" s="37">
        <v>3390000</v>
      </c>
      <c r="D28" s="16"/>
      <c r="E28" s="16"/>
    </row>
    <row r="29" spans="1:7" ht="45.75" hidden="1" customHeight="1">
      <c r="A29" s="19"/>
      <c r="B29" s="23"/>
      <c r="C29" s="37"/>
      <c r="D29" s="16"/>
      <c r="E29" s="16"/>
    </row>
    <row r="30" spans="1:7" ht="50.25" customHeight="1">
      <c r="A30" s="13" t="s">
        <v>223</v>
      </c>
      <c r="B30" s="22" t="s">
        <v>224</v>
      </c>
      <c r="C30" s="36">
        <f>C31</f>
        <v>0</v>
      </c>
      <c r="D30" s="16"/>
      <c r="E30" s="16"/>
    </row>
    <row r="31" spans="1:7" ht="49.5" customHeight="1">
      <c r="A31" s="19" t="s">
        <v>225</v>
      </c>
      <c r="B31" s="23" t="s">
        <v>226</v>
      </c>
      <c r="C31" s="37">
        <v>0</v>
      </c>
      <c r="D31" s="16"/>
      <c r="E31" s="16"/>
    </row>
    <row r="32" spans="1:7" ht="47.25" customHeight="1">
      <c r="A32" s="13" t="s">
        <v>227</v>
      </c>
      <c r="B32" s="24" t="s">
        <v>228</v>
      </c>
      <c r="C32" s="36">
        <f>C33</f>
        <v>1306000</v>
      </c>
      <c r="D32" s="15"/>
      <c r="E32" s="15"/>
    </row>
    <row r="33" spans="1:6" ht="118.5" customHeight="1">
      <c r="A33" s="19" t="s">
        <v>229</v>
      </c>
      <c r="B33" s="27" t="s">
        <v>230</v>
      </c>
      <c r="C33" s="37">
        <f>C34</f>
        <v>1306000</v>
      </c>
      <c r="D33" s="16"/>
      <c r="E33" s="16"/>
    </row>
    <row r="34" spans="1:6" ht="115.5">
      <c r="A34" s="19" t="s">
        <v>231</v>
      </c>
      <c r="B34" s="27" t="s">
        <v>232</v>
      </c>
      <c r="C34" s="37">
        <v>1306000</v>
      </c>
      <c r="D34" s="16"/>
      <c r="E34" s="16"/>
    </row>
    <row r="35" spans="1:6" ht="45.75" hidden="1" customHeight="1">
      <c r="A35" s="19"/>
      <c r="B35" s="30"/>
      <c r="C35" s="37"/>
      <c r="D35" s="16"/>
      <c r="E35" s="16"/>
    </row>
    <row r="36" spans="1:6" ht="45.75" hidden="1" customHeight="1">
      <c r="A36" s="19"/>
      <c r="B36" s="30"/>
      <c r="C36" s="37"/>
      <c r="D36" s="16"/>
      <c r="E36" s="16"/>
    </row>
    <row r="37" spans="1:6" ht="38.25" customHeight="1">
      <c r="A37" s="19" t="s">
        <v>285</v>
      </c>
      <c r="B37" s="17" t="s">
        <v>287</v>
      </c>
      <c r="C37" s="37">
        <f>C38</f>
        <v>0</v>
      </c>
      <c r="D37" s="16"/>
      <c r="E37" s="16"/>
    </row>
    <row r="38" spans="1:6" ht="36.75" customHeight="1">
      <c r="A38" s="19" t="s">
        <v>286</v>
      </c>
      <c r="B38" s="30" t="s">
        <v>288</v>
      </c>
      <c r="C38" s="37">
        <v>0</v>
      </c>
      <c r="D38" s="16"/>
      <c r="E38" s="16"/>
    </row>
    <row r="39" spans="1:6" ht="42" customHeight="1">
      <c r="A39" s="13" t="s">
        <v>233</v>
      </c>
      <c r="B39" s="25" t="s">
        <v>234</v>
      </c>
      <c r="C39" s="36">
        <f>C40</f>
        <v>200000</v>
      </c>
      <c r="D39" s="15"/>
      <c r="E39" s="15"/>
    </row>
    <row r="40" spans="1:6" ht="50.25" customHeight="1">
      <c r="A40" s="19" t="s">
        <v>235</v>
      </c>
      <c r="B40" s="32" t="s">
        <v>236</v>
      </c>
      <c r="C40" s="37">
        <v>200000</v>
      </c>
      <c r="D40" s="16"/>
      <c r="E40" s="16"/>
    </row>
    <row r="41" spans="1:6" ht="18.75" customHeight="1">
      <c r="A41" s="10" t="s">
        <v>237</v>
      </c>
      <c r="B41" s="26" t="s">
        <v>238</v>
      </c>
      <c r="C41" s="35">
        <f>C42</f>
        <v>20991743.719999999</v>
      </c>
      <c r="D41" s="12"/>
      <c r="E41" s="12"/>
    </row>
    <row r="42" spans="1:6" ht="40.5" customHeight="1">
      <c r="A42" s="19" t="s">
        <v>239</v>
      </c>
      <c r="B42" s="27" t="s">
        <v>240</v>
      </c>
      <c r="C42" s="37">
        <f>C43+C46+C55</f>
        <v>20991743.719999999</v>
      </c>
      <c r="D42" s="16"/>
      <c r="E42" s="16"/>
    </row>
    <row r="43" spans="1:6" ht="40.5" customHeight="1">
      <c r="A43" s="13" t="s">
        <v>241</v>
      </c>
      <c r="B43" s="24" t="s">
        <v>242</v>
      </c>
      <c r="C43" s="36">
        <f>C44+C45</f>
        <v>10098000</v>
      </c>
      <c r="D43" s="16"/>
      <c r="E43" s="16"/>
    </row>
    <row r="44" spans="1:6" ht="33.75" customHeight="1">
      <c r="A44" s="19" t="s">
        <v>243</v>
      </c>
      <c r="B44" s="27" t="s">
        <v>244</v>
      </c>
      <c r="C44" s="37">
        <v>10098000</v>
      </c>
      <c r="D44" s="16"/>
      <c r="E44" s="16"/>
    </row>
    <row r="45" spans="1:6" ht="33.75" customHeight="1">
      <c r="A45" s="28" t="s">
        <v>263</v>
      </c>
      <c r="B45" s="27" t="s">
        <v>264</v>
      </c>
      <c r="C45" s="37">
        <v>0</v>
      </c>
      <c r="D45" s="16"/>
      <c r="E45" s="16"/>
    </row>
    <row r="46" spans="1:6" ht="49.5">
      <c r="A46" s="33" t="s">
        <v>245</v>
      </c>
      <c r="B46" s="24" t="s">
        <v>246</v>
      </c>
      <c r="C46" s="36">
        <f>C47+C48+C49+C50+C51+C54+C53</f>
        <v>9387000</v>
      </c>
      <c r="D46" s="16"/>
      <c r="E46" s="16"/>
    </row>
    <row r="47" spans="1:6" ht="66">
      <c r="A47" s="28" t="s">
        <v>279</v>
      </c>
      <c r="B47" s="27" t="s">
        <v>280</v>
      </c>
      <c r="C47" s="37">
        <v>0</v>
      </c>
      <c r="D47" s="16"/>
      <c r="E47" s="16"/>
    </row>
    <row r="48" spans="1:6" ht="105.75" customHeight="1">
      <c r="A48" s="19" t="s">
        <v>247</v>
      </c>
      <c r="B48" s="27" t="s">
        <v>248</v>
      </c>
      <c r="C48" s="37">
        <v>9387000</v>
      </c>
      <c r="D48" s="16"/>
      <c r="E48" s="16"/>
      <c r="F48" s="2"/>
    </row>
    <row r="49" spans="1:6" ht="40.5" customHeight="1">
      <c r="A49" s="19" t="s">
        <v>281</v>
      </c>
      <c r="B49" s="27" t="s">
        <v>282</v>
      </c>
      <c r="C49" s="37">
        <v>0</v>
      </c>
      <c r="D49" s="16"/>
      <c r="E49" s="16"/>
      <c r="F49" s="2"/>
    </row>
    <row r="50" spans="1:6" ht="49.5">
      <c r="A50" s="19" t="s">
        <v>249</v>
      </c>
      <c r="B50" s="27" t="s">
        <v>250</v>
      </c>
      <c r="C50" s="37">
        <v>0</v>
      </c>
      <c r="D50" s="16"/>
      <c r="E50" s="16"/>
      <c r="F50" s="2"/>
    </row>
    <row r="51" spans="1:6" ht="66">
      <c r="A51" s="1" t="s">
        <v>251</v>
      </c>
      <c r="B51" s="30" t="s">
        <v>252</v>
      </c>
      <c r="C51" s="37">
        <v>0</v>
      </c>
      <c r="D51" s="16"/>
      <c r="E51" s="16"/>
      <c r="F51" s="2"/>
    </row>
    <row r="52" spans="1:6" ht="115.5" hidden="1">
      <c r="A52" s="19" t="s">
        <v>253</v>
      </c>
      <c r="B52" s="27" t="s">
        <v>254</v>
      </c>
      <c r="C52" s="37"/>
      <c r="D52" s="16"/>
      <c r="E52" s="16"/>
      <c r="F52" s="2"/>
    </row>
    <row r="53" spans="1:6" ht="130.5" customHeight="1">
      <c r="A53" s="19" t="s">
        <v>255</v>
      </c>
      <c r="B53" s="34" t="s">
        <v>256</v>
      </c>
      <c r="C53" s="37">
        <v>0</v>
      </c>
      <c r="D53" s="16"/>
      <c r="E53" s="16" t="s">
        <v>328</v>
      </c>
      <c r="F53" s="2"/>
    </row>
    <row r="54" spans="1:6" ht="16.5" customHeight="1">
      <c r="A54" s="19" t="s">
        <v>257</v>
      </c>
      <c r="B54" s="27" t="s">
        <v>258</v>
      </c>
      <c r="C54" s="38">
        <v>0</v>
      </c>
      <c r="F54" s="2"/>
    </row>
    <row r="55" spans="1:6" ht="18.75" customHeight="1">
      <c r="A55" s="13" t="s">
        <v>259</v>
      </c>
      <c r="B55" s="24" t="s">
        <v>260</v>
      </c>
      <c r="C55" s="36">
        <f>C56</f>
        <v>1506743.72</v>
      </c>
      <c r="D55" s="16"/>
      <c r="E55" s="16"/>
      <c r="F55" s="2"/>
    </row>
    <row r="56" spans="1:6" ht="99" customHeight="1">
      <c r="A56" s="28" t="s">
        <v>261</v>
      </c>
      <c r="B56" s="27" t="s">
        <v>262</v>
      </c>
      <c r="C56" s="39">
        <v>1506743.72</v>
      </c>
      <c r="D56" s="16"/>
      <c r="E56" s="16"/>
      <c r="F56" s="2"/>
    </row>
    <row r="57" spans="1:6" ht="20.25" customHeight="1">
      <c r="A57" s="316" t="s">
        <v>158</v>
      </c>
      <c r="B57" s="317"/>
      <c r="C57" s="36">
        <f>C12+C41</f>
        <v>31205743.719999999</v>
      </c>
      <c r="D57" s="29"/>
      <c r="E57" s="29"/>
      <c r="F57" s="2"/>
    </row>
  </sheetData>
  <mergeCells count="9">
    <mergeCell ref="A8:C8"/>
    <mergeCell ref="A9:C9"/>
    <mergeCell ref="A57:B57"/>
    <mergeCell ref="B1:C1"/>
    <mergeCell ref="B2:C2"/>
    <mergeCell ref="B3:C3"/>
    <mergeCell ref="B4:C4"/>
    <mergeCell ref="B5:C5"/>
    <mergeCell ref="A7:C7"/>
  </mergeCells>
  <pageMargins left="0.78740157480314965" right="0.39370078740157483" top="0.78740157480314965" bottom="0.78740157480314965" header="0.51181102362204722" footer="0.51181102362204722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31" zoomScaleNormal="100" workbookViewId="0">
      <selection activeCell="D48" sqref="D48"/>
    </sheetView>
  </sheetViews>
  <sheetFormatPr defaultRowHeight="12.75"/>
  <cols>
    <col min="1" max="1" width="23.85546875" customWidth="1"/>
    <col min="2" max="2" width="41.140625" customWidth="1"/>
    <col min="3" max="3" width="12.7109375" style="224" customWidth="1"/>
    <col min="4" max="4" width="12.85546875" customWidth="1"/>
    <col min="5" max="5" width="10" customWidth="1"/>
    <col min="6" max="6" width="31.28515625" style="190" customWidth="1"/>
    <col min="7" max="7" width="38.5703125" customWidth="1"/>
  </cols>
  <sheetData>
    <row r="1" spans="1:7">
      <c r="A1" t="s">
        <v>328</v>
      </c>
      <c r="B1" s="322" t="s">
        <v>161</v>
      </c>
      <c r="C1" s="322"/>
      <c r="D1" s="323"/>
      <c r="E1" s="191"/>
    </row>
    <row r="2" spans="1:7">
      <c r="B2" s="322" t="s">
        <v>13</v>
      </c>
      <c r="C2" s="322"/>
      <c r="D2" s="323"/>
      <c r="E2" s="189"/>
    </row>
    <row r="3" spans="1:7">
      <c r="B3" s="322" t="s">
        <v>18</v>
      </c>
      <c r="C3" s="322"/>
      <c r="D3" s="323"/>
    </row>
    <row r="4" spans="1:7">
      <c r="B4" s="322" t="s">
        <v>314</v>
      </c>
      <c r="C4" s="322"/>
      <c r="D4" s="323"/>
    </row>
    <row r="5" spans="1:7">
      <c r="B5" s="322" t="s">
        <v>390</v>
      </c>
      <c r="C5" s="322"/>
      <c r="D5" s="323"/>
    </row>
    <row r="6" spans="1:7">
      <c r="B6" s="187"/>
      <c r="C6" s="222"/>
    </row>
    <row r="7" spans="1:7">
      <c r="A7" s="319" t="s">
        <v>186</v>
      </c>
      <c r="B7" s="319"/>
      <c r="C7" s="319"/>
    </row>
    <row r="8" spans="1:7">
      <c r="A8" s="319" t="s">
        <v>326</v>
      </c>
      <c r="B8" s="319"/>
      <c r="C8" s="319"/>
    </row>
    <row r="9" spans="1:7">
      <c r="A9" s="319" t="s">
        <v>315</v>
      </c>
      <c r="B9" s="319"/>
      <c r="C9" s="319"/>
    </row>
    <row r="11" spans="1:7" ht="25.5">
      <c r="A11" s="183" t="s">
        <v>187</v>
      </c>
      <c r="B11" s="188" t="s">
        <v>188</v>
      </c>
      <c r="C11" s="223" t="s">
        <v>317</v>
      </c>
      <c r="D11" s="183" t="s">
        <v>325</v>
      </c>
      <c r="E11" s="176"/>
    </row>
    <row r="12" spans="1:7" ht="18" customHeight="1">
      <c r="A12" s="192" t="s">
        <v>189</v>
      </c>
      <c r="B12" s="193" t="s">
        <v>190</v>
      </c>
      <c r="C12" s="225">
        <f>C13+C15+C21+C23+C30+C32+C37</f>
        <v>10970000</v>
      </c>
      <c r="D12" s="225">
        <f>D13+D15+D21+D23+D30+D32+D37</f>
        <v>10883000</v>
      </c>
      <c r="E12" s="194"/>
    </row>
    <row r="13" spans="1:7">
      <c r="A13" s="195" t="s">
        <v>191</v>
      </c>
      <c r="B13" s="196" t="s">
        <v>192</v>
      </c>
      <c r="C13" s="186">
        <f>C14</f>
        <v>1180000</v>
      </c>
      <c r="D13" s="186">
        <f>D14</f>
        <v>1279000</v>
      </c>
      <c r="E13" s="197"/>
    </row>
    <row r="14" spans="1:7">
      <c r="A14" s="198" t="s">
        <v>193</v>
      </c>
      <c r="B14" s="199" t="s">
        <v>194</v>
      </c>
      <c r="C14" s="226">
        <v>1180000</v>
      </c>
      <c r="D14" s="226">
        <v>1279000</v>
      </c>
      <c r="E14" s="170"/>
    </row>
    <row r="15" spans="1:7" ht="40.5" customHeight="1">
      <c r="A15" s="195" t="s">
        <v>195</v>
      </c>
      <c r="B15" s="200" t="s">
        <v>196</v>
      </c>
      <c r="C15" s="186">
        <f>C16</f>
        <v>2044000</v>
      </c>
      <c r="D15" s="186">
        <f>D16</f>
        <v>1655000</v>
      </c>
      <c r="E15" s="170"/>
      <c r="F15" s="201"/>
      <c r="G15" s="201"/>
    </row>
    <row r="16" spans="1:7" ht="43.5" customHeight="1">
      <c r="A16" s="202" t="s">
        <v>197</v>
      </c>
      <c r="B16" s="203" t="s">
        <v>198</v>
      </c>
      <c r="C16" s="227">
        <f>C17+C18+C19+C20</f>
        <v>2044000</v>
      </c>
      <c r="D16" s="227">
        <f>D17+D18+D19+D20</f>
        <v>1655000</v>
      </c>
      <c r="E16" s="170"/>
      <c r="F16" s="204"/>
      <c r="G16" s="204"/>
    </row>
    <row r="17" spans="1:7" ht="57" customHeight="1">
      <c r="A17" s="198" t="s">
        <v>318</v>
      </c>
      <c r="B17" s="205" t="s">
        <v>200</v>
      </c>
      <c r="C17" s="226">
        <v>750000</v>
      </c>
      <c r="D17" s="226">
        <v>600000</v>
      </c>
      <c r="E17" s="170"/>
      <c r="F17" s="204"/>
      <c r="G17" s="204"/>
    </row>
    <row r="18" spans="1:7" ht="69" customHeight="1">
      <c r="A18" s="198" t="s">
        <v>319</v>
      </c>
      <c r="B18" s="205" t="s">
        <v>202</v>
      </c>
      <c r="C18" s="226">
        <v>20000</v>
      </c>
      <c r="D18" s="226">
        <v>15000</v>
      </c>
      <c r="E18" s="170"/>
      <c r="F18" s="204"/>
      <c r="G18" s="204"/>
    </row>
    <row r="19" spans="1:7" ht="80.25" customHeight="1">
      <c r="A19" s="198" t="s">
        <v>320</v>
      </c>
      <c r="B19" s="205" t="s">
        <v>204</v>
      </c>
      <c r="C19" s="226">
        <v>1230000</v>
      </c>
      <c r="D19" s="226">
        <v>1000000</v>
      </c>
      <c r="E19" s="170"/>
      <c r="F19" s="204"/>
      <c r="G19" s="204"/>
    </row>
    <row r="20" spans="1:7" ht="68.25" customHeight="1">
      <c r="A20" s="198" t="s">
        <v>321</v>
      </c>
      <c r="B20" s="205" t="s">
        <v>206</v>
      </c>
      <c r="C20" s="226">
        <v>44000</v>
      </c>
      <c r="D20" s="226">
        <v>40000</v>
      </c>
      <c r="E20" s="170"/>
      <c r="F20" s="204"/>
      <c r="G20" s="204"/>
    </row>
    <row r="21" spans="1:7">
      <c r="A21" s="195" t="s">
        <v>207</v>
      </c>
      <c r="B21" s="196" t="s">
        <v>208</v>
      </c>
      <c r="C21" s="186">
        <f>C22</f>
        <v>16000</v>
      </c>
      <c r="D21" s="186">
        <f>D22</f>
        <v>16000</v>
      </c>
      <c r="E21" s="197"/>
    </row>
    <row r="22" spans="1:7">
      <c r="A22" s="198" t="s">
        <v>209</v>
      </c>
      <c r="B22" s="199" t="s">
        <v>210</v>
      </c>
      <c r="C22" s="228">
        <v>16000</v>
      </c>
      <c r="D22" s="185">
        <v>16000</v>
      </c>
      <c r="E22" s="170"/>
    </row>
    <row r="23" spans="1:7">
      <c r="A23" s="195" t="s">
        <v>211</v>
      </c>
      <c r="B23" s="196" t="s">
        <v>212</v>
      </c>
      <c r="C23" s="186">
        <f>C24+C26</f>
        <v>6145000</v>
      </c>
      <c r="D23" s="186">
        <f>D24+D26</f>
        <v>6273000</v>
      </c>
      <c r="E23" s="197"/>
    </row>
    <row r="24" spans="1:7">
      <c r="A24" s="206" t="s">
        <v>213</v>
      </c>
      <c r="B24" s="207" t="s">
        <v>214</v>
      </c>
      <c r="C24" s="228">
        <f>C25</f>
        <v>1518000</v>
      </c>
      <c r="D24" s="228">
        <f>D25</f>
        <v>1609000</v>
      </c>
      <c r="E24" s="208"/>
    </row>
    <row r="25" spans="1:7" ht="51">
      <c r="A25" s="198" t="s">
        <v>215</v>
      </c>
      <c r="B25" s="205" t="s">
        <v>216</v>
      </c>
      <c r="C25" s="226">
        <v>1518000</v>
      </c>
      <c r="D25" s="226">
        <v>1609000</v>
      </c>
      <c r="E25" s="170"/>
    </row>
    <row r="26" spans="1:7">
      <c r="A26" s="202" t="s">
        <v>217</v>
      </c>
      <c r="B26" s="207" t="s">
        <v>218</v>
      </c>
      <c r="C26" s="228">
        <f>C27+C28</f>
        <v>4627000</v>
      </c>
      <c r="D26" s="228">
        <f>D27+D28</f>
        <v>4664000</v>
      </c>
      <c r="E26" s="208"/>
    </row>
    <row r="27" spans="1:7" ht="76.5">
      <c r="A27" s="198" t="s">
        <v>219</v>
      </c>
      <c r="B27" s="209" t="s">
        <v>220</v>
      </c>
      <c r="C27" s="226">
        <v>1319000</v>
      </c>
      <c r="D27" s="226">
        <v>1329000</v>
      </c>
      <c r="E27" s="170"/>
    </row>
    <row r="28" spans="1:7" ht="76.5">
      <c r="A28" s="198" t="s">
        <v>221</v>
      </c>
      <c r="B28" s="209" t="s">
        <v>222</v>
      </c>
      <c r="C28" s="226">
        <v>3308000</v>
      </c>
      <c r="D28" s="226">
        <v>3335000</v>
      </c>
      <c r="E28" s="170"/>
    </row>
    <row r="29" spans="1:7" ht="12.75" hidden="1" customHeight="1">
      <c r="A29" s="198"/>
      <c r="B29" s="209"/>
      <c r="C29" s="226"/>
      <c r="D29" s="185"/>
      <c r="E29" s="170"/>
    </row>
    <row r="30" spans="1:7" ht="42.75" customHeight="1">
      <c r="A30" s="195" t="s">
        <v>223</v>
      </c>
      <c r="B30" s="210" t="s">
        <v>224</v>
      </c>
      <c r="C30" s="186">
        <f>C31</f>
        <v>0</v>
      </c>
      <c r="D30" s="186">
        <f>D31</f>
        <v>0</v>
      </c>
      <c r="E30" s="170"/>
    </row>
    <row r="31" spans="1:7" ht="42.75" customHeight="1">
      <c r="A31" s="202" t="s">
        <v>225</v>
      </c>
      <c r="B31" s="211" t="s">
        <v>226</v>
      </c>
      <c r="C31" s="226">
        <v>0</v>
      </c>
      <c r="D31" s="226">
        <v>0</v>
      </c>
      <c r="E31" s="170"/>
    </row>
    <row r="32" spans="1:7" ht="41.25" customHeight="1">
      <c r="A32" s="195" t="s">
        <v>227</v>
      </c>
      <c r="B32" s="212" t="s">
        <v>228</v>
      </c>
      <c r="C32" s="186">
        <f>C33</f>
        <v>1385000</v>
      </c>
      <c r="D32" s="186">
        <f>D33</f>
        <v>1460000</v>
      </c>
      <c r="E32" s="197"/>
    </row>
    <row r="33" spans="1:6" ht="118.5" customHeight="1">
      <c r="A33" s="198" t="s">
        <v>229</v>
      </c>
      <c r="B33" s="213" t="s">
        <v>230</v>
      </c>
      <c r="C33" s="228">
        <f>C34</f>
        <v>1385000</v>
      </c>
      <c r="D33" s="227">
        <f>D34</f>
        <v>1460000</v>
      </c>
      <c r="E33" s="208"/>
    </row>
    <row r="34" spans="1:6" ht="102">
      <c r="A34" s="198" t="s">
        <v>231</v>
      </c>
      <c r="B34" s="213" t="s">
        <v>232</v>
      </c>
      <c r="C34" s="226">
        <v>1385000</v>
      </c>
      <c r="D34" s="226">
        <v>1460000</v>
      </c>
      <c r="E34" s="170"/>
    </row>
    <row r="35" spans="1:6" ht="12.75" hidden="1" customHeight="1">
      <c r="A35" s="198"/>
      <c r="B35" s="205"/>
      <c r="C35" s="226"/>
      <c r="D35" s="185"/>
      <c r="E35" s="170"/>
    </row>
    <row r="36" spans="1:6" ht="12.75" hidden="1" customHeight="1">
      <c r="A36" s="198"/>
      <c r="B36" s="205"/>
      <c r="C36" s="226"/>
      <c r="D36" s="185"/>
      <c r="E36" s="170"/>
    </row>
    <row r="37" spans="1:6" ht="33.75" customHeight="1">
      <c r="A37" s="195" t="s">
        <v>233</v>
      </c>
      <c r="B37" s="214" t="s">
        <v>234</v>
      </c>
      <c r="C37" s="186">
        <f>C38</f>
        <v>200000</v>
      </c>
      <c r="D37" s="186">
        <f>D38</f>
        <v>200000</v>
      </c>
      <c r="E37" s="197"/>
    </row>
    <row r="38" spans="1:6" ht="50.25" customHeight="1">
      <c r="A38" s="198" t="s">
        <v>235</v>
      </c>
      <c r="B38" s="215" t="s">
        <v>236</v>
      </c>
      <c r="C38" s="226">
        <v>200000</v>
      </c>
      <c r="D38" s="185">
        <v>200000</v>
      </c>
      <c r="E38" s="170"/>
    </row>
    <row r="39" spans="1:6" ht="18.75" customHeight="1">
      <c r="A39" s="192" t="s">
        <v>237</v>
      </c>
      <c r="B39" s="216" t="s">
        <v>238</v>
      </c>
      <c r="C39" s="225">
        <f>C40</f>
        <v>16533079.720000001</v>
      </c>
      <c r="D39" s="225">
        <f>D40</f>
        <v>17259327.719999999</v>
      </c>
      <c r="E39" s="194"/>
    </row>
    <row r="40" spans="1:6" ht="40.5" customHeight="1">
      <c r="A40" s="198" t="s">
        <v>239</v>
      </c>
      <c r="B40" s="217" t="s">
        <v>240</v>
      </c>
      <c r="C40" s="226">
        <f>C41+C43+C47</f>
        <v>16533079.720000001</v>
      </c>
      <c r="D40" s="226">
        <f>D41+D43+D47</f>
        <v>17259327.719999999</v>
      </c>
      <c r="E40" s="218"/>
    </row>
    <row r="41" spans="1:6" ht="40.5" customHeight="1">
      <c r="A41" s="195" t="s">
        <v>241</v>
      </c>
      <c r="B41" s="212" t="s">
        <v>242</v>
      </c>
      <c r="C41" s="229">
        <f>C42</f>
        <v>5222000</v>
      </c>
      <c r="D41" s="229">
        <f>D42</f>
        <v>5523000</v>
      </c>
      <c r="E41" s="218"/>
    </row>
    <row r="42" spans="1:6" ht="33.75" customHeight="1">
      <c r="A42" s="198" t="s">
        <v>243</v>
      </c>
      <c r="B42" s="213" t="s">
        <v>244</v>
      </c>
      <c r="C42" s="226">
        <v>5222000</v>
      </c>
      <c r="D42" s="226">
        <v>5523000</v>
      </c>
      <c r="E42" s="218"/>
    </row>
    <row r="43" spans="1:6" ht="38.25">
      <c r="A43" s="219" t="s">
        <v>245</v>
      </c>
      <c r="B43" s="212" t="s">
        <v>246</v>
      </c>
      <c r="C43" s="229">
        <f>C44+C45</f>
        <v>9387000</v>
      </c>
      <c r="D43" s="229">
        <f>D44+D45</f>
        <v>10169000</v>
      </c>
      <c r="E43" s="218"/>
    </row>
    <row r="44" spans="1:6" ht="76.5" customHeight="1">
      <c r="A44" s="198" t="s">
        <v>247</v>
      </c>
      <c r="B44" s="213" t="s">
        <v>322</v>
      </c>
      <c r="C44" s="226">
        <v>9387000</v>
      </c>
      <c r="D44" s="226">
        <v>10169000</v>
      </c>
      <c r="E44" s="218"/>
      <c r="F44"/>
    </row>
    <row r="45" spans="1:6" ht="38.25">
      <c r="A45" s="198" t="s">
        <v>249</v>
      </c>
      <c r="B45" s="213" t="s">
        <v>250</v>
      </c>
      <c r="C45" s="226">
        <v>0</v>
      </c>
      <c r="D45" s="226">
        <v>0</v>
      </c>
      <c r="E45" s="218"/>
      <c r="F45"/>
    </row>
    <row r="46" spans="1:6" ht="89.25" hidden="1">
      <c r="A46" s="198" t="s">
        <v>253</v>
      </c>
      <c r="B46" s="213" t="s">
        <v>254</v>
      </c>
      <c r="C46" s="226"/>
      <c r="D46" s="226"/>
      <c r="E46" s="218"/>
      <c r="F46"/>
    </row>
    <row r="47" spans="1:6" ht="18.75" customHeight="1">
      <c r="A47" s="195" t="s">
        <v>259</v>
      </c>
      <c r="B47" s="212" t="s">
        <v>260</v>
      </c>
      <c r="C47" s="186">
        <f>C48</f>
        <v>1924079.72</v>
      </c>
      <c r="D47" s="186">
        <f>D48</f>
        <v>1567327.72</v>
      </c>
      <c r="E47" s="218"/>
      <c r="F47"/>
    </row>
    <row r="48" spans="1:6" ht="93.75" customHeight="1">
      <c r="A48" s="220" t="s">
        <v>261</v>
      </c>
      <c r="B48" s="213" t="s">
        <v>262</v>
      </c>
      <c r="C48" s="230">
        <v>1924079.72</v>
      </c>
      <c r="D48" s="226">
        <v>1567327.72</v>
      </c>
      <c r="E48" s="170"/>
      <c r="F48"/>
    </row>
    <row r="49" spans="1:6" ht="15.75" customHeight="1">
      <c r="A49" s="320" t="s">
        <v>158</v>
      </c>
      <c r="B49" s="321"/>
      <c r="C49" s="231">
        <f>C12+C39</f>
        <v>27503079.719999999</v>
      </c>
      <c r="D49" s="231">
        <f>D12+D39</f>
        <v>28142327.719999999</v>
      </c>
      <c r="E49" s="221"/>
      <c r="F49"/>
    </row>
  </sheetData>
  <mergeCells count="9">
    <mergeCell ref="A8:C8"/>
    <mergeCell ref="A9:C9"/>
    <mergeCell ref="A49:B49"/>
    <mergeCell ref="B1:D1"/>
    <mergeCell ref="B2:D2"/>
    <mergeCell ref="B3:D3"/>
    <mergeCell ref="B4:D4"/>
    <mergeCell ref="B5:D5"/>
    <mergeCell ref="A7:C7"/>
  </mergeCells>
  <pageMargins left="0.78740157480314965" right="0.39370078740157483" top="0.78740157480314965" bottom="0.78740157480314965" header="0.51181102362204722" footer="0.51181102362204722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pane ySplit="12" topLeftCell="A28" activePane="bottomLeft" state="frozen"/>
      <selection pane="bottomLeft" sqref="A1:C42"/>
    </sheetView>
  </sheetViews>
  <sheetFormatPr defaultRowHeight="12.75"/>
  <cols>
    <col min="1" max="1" width="8.5703125" style="40" customWidth="1"/>
    <col min="2" max="2" width="58.140625" style="40" customWidth="1"/>
    <col min="3" max="3" width="13.85546875" style="40" customWidth="1"/>
    <col min="4" max="4" width="10.28515625" style="40" customWidth="1"/>
    <col min="5" max="5" width="10.85546875" style="40" customWidth="1"/>
    <col min="6" max="16384" width="9.140625" style="40"/>
  </cols>
  <sheetData>
    <row r="1" spans="1:5" ht="16.5">
      <c r="A1" s="2" t="s">
        <v>328</v>
      </c>
      <c r="B1" s="318" t="s">
        <v>19</v>
      </c>
      <c r="C1" s="318"/>
    </row>
    <row r="2" spans="1:5" ht="16.5">
      <c r="A2" s="2"/>
      <c r="B2" s="318" t="s">
        <v>13</v>
      </c>
      <c r="C2" s="318"/>
    </row>
    <row r="3" spans="1:5" ht="16.5">
      <c r="A3" s="2"/>
      <c r="B3" s="318" t="s">
        <v>18</v>
      </c>
      <c r="C3" s="318"/>
    </row>
    <row r="4" spans="1:5" ht="16.5">
      <c r="A4" s="2"/>
      <c r="B4" s="318" t="s">
        <v>289</v>
      </c>
      <c r="C4" s="318"/>
    </row>
    <row r="5" spans="1:5" ht="16.5">
      <c r="A5" s="2"/>
      <c r="B5" s="325" t="s">
        <v>391</v>
      </c>
      <c r="C5" s="325"/>
    </row>
    <row r="6" spans="1:5" ht="16.5">
      <c r="A6" s="2"/>
      <c r="B6" s="2"/>
      <c r="C6" s="2"/>
    </row>
    <row r="7" spans="1:5" ht="15.75">
      <c r="A7" s="326" t="s">
        <v>333</v>
      </c>
      <c r="B7" s="326"/>
      <c r="C7" s="326"/>
    </row>
    <row r="8" spans="1:5" ht="15.75">
      <c r="A8" s="326" t="s">
        <v>24</v>
      </c>
      <c r="B8" s="326"/>
      <c r="C8" s="326"/>
    </row>
    <row r="9" spans="1:5" ht="15.75">
      <c r="A9" s="326" t="s">
        <v>0</v>
      </c>
      <c r="B9" s="326"/>
      <c r="C9" s="326"/>
    </row>
    <row r="10" spans="1:5" ht="16.5">
      <c r="A10" s="2"/>
      <c r="B10" s="2"/>
      <c r="C10" s="2"/>
    </row>
    <row r="11" spans="1:5" ht="13.5" customHeight="1">
      <c r="A11" s="119"/>
      <c r="B11" s="119"/>
      <c r="C11" s="327" t="s">
        <v>293</v>
      </c>
      <c r="D11" s="324"/>
      <c r="E11" s="324"/>
    </row>
    <row r="12" spans="1:5" ht="27.75" customHeight="1">
      <c r="A12" s="120" t="s">
        <v>1</v>
      </c>
      <c r="B12" s="120" t="s">
        <v>2</v>
      </c>
      <c r="C12" s="328"/>
      <c r="D12" s="324"/>
      <c r="E12" s="324"/>
    </row>
    <row r="13" spans="1:5" ht="18" customHeight="1">
      <c r="A13" s="121" t="s">
        <v>9</v>
      </c>
      <c r="B13" s="122" t="s">
        <v>3</v>
      </c>
      <c r="C13" s="123">
        <f>C14+C15+C16+C17</f>
        <v>6792261.29</v>
      </c>
      <c r="D13" s="124"/>
      <c r="E13" s="124"/>
    </row>
    <row r="14" spans="1:5" ht="32.25" customHeight="1">
      <c r="A14" s="125" t="s">
        <v>12</v>
      </c>
      <c r="B14" s="126" t="s">
        <v>28</v>
      </c>
      <c r="C14" s="127">
        <v>990000</v>
      </c>
      <c r="D14" s="128"/>
      <c r="E14" s="128"/>
    </row>
    <row r="15" spans="1:5" ht="48" customHeight="1">
      <c r="A15" s="129" t="s">
        <v>10</v>
      </c>
      <c r="B15" s="130" t="s">
        <v>25</v>
      </c>
      <c r="C15" s="127">
        <v>5075456.72</v>
      </c>
      <c r="D15" s="128"/>
      <c r="E15" s="128"/>
    </row>
    <row r="16" spans="1:5" ht="46.5" customHeight="1">
      <c r="A16" s="129" t="s">
        <v>54</v>
      </c>
      <c r="B16" s="131" t="s">
        <v>55</v>
      </c>
      <c r="C16" s="127">
        <v>126804.57</v>
      </c>
      <c r="D16" s="128"/>
      <c r="E16" s="128"/>
    </row>
    <row r="17" spans="1:5" ht="22.5" customHeight="1">
      <c r="A17" s="129" t="s">
        <v>56</v>
      </c>
      <c r="B17" s="130" t="s">
        <v>57</v>
      </c>
      <c r="C17" s="127">
        <v>600000</v>
      </c>
      <c r="D17" s="128"/>
      <c r="E17" s="128"/>
    </row>
    <row r="18" spans="1:5" ht="30.75" customHeight="1">
      <c r="A18" s="132" t="s">
        <v>14</v>
      </c>
      <c r="B18" s="133" t="s">
        <v>15</v>
      </c>
      <c r="C18" s="123">
        <f>C19+C22+C23</f>
        <v>257000</v>
      </c>
      <c r="D18" s="124"/>
      <c r="E18" s="124"/>
    </row>
    <row r="19" spans="1:5" ht="33" customHeight="1">
      <c r="A19" s="129" t="s">
        <v>23</v>
      </c>
      <c r="B19" s="131" t="s">
        <v>31</v>
      </c>
      <c r="C19" s="127">
        <v>0</v>
      </c>
      <c r="D19" s="134"/>
      <c r="E19" s="134"/>
    </row>
    <row r="20" spans="1:5" ht="16.5" hidden="1">
      <c r="A20" s="135"/>
      <c r="B20" s="136"/>
      <c r="C20" s="123"/>
      <c r="D20" s="134"/>
      <c r="E20" s="134"/>
    </row>
    <row r="21" spans="1:5" ht="16.5" hidden="1">
      <c r="A21" s="137"/>
      <c r="B21" s="138"/>
      <c r="C21" s="127"/>
      <c r="D21" s="134"/>
      <c r="E21" s="134"/>
    </row>
    <row r="22" spans="1:5" ht="17.25" customHeight="1">
      <c r="A22" s="137" t="s">
        <v>58</v>
      </c>
      <c r="B22" s="139" t="s">
        <v>59</v>
      </c>
      <c r="C22" s="127">
        <v>252000</v>
      </c>
      <c r="D22" s="134"/>
      <c r="E22" s="134"/>
    </row>
    <row r="23" spans="1:5" ht="30.75" customHeight="1">
      <c r="A23" s="137" t="s">
        <v>159</v>
      </c>
      <c r="B23" s="94" t="s">
        <v>160</v>
      </c>
      <c r="C23" s="127">
        <v>5000</v>
      </c>
      <c r="D23" s="134"/>
      <c r="E23" s="134"/>
    </row>
    <row r="24" spans="1:5" ht="16.5">
      <c r="A24" s="135" t="s">
        <v>34</v>
      </c>
      <c r="B24" s="136" t="s">
        <v>44</v>
      </c>
      <c r="C24" s="123">
        <f>C25</f>
        <v>15529287</v>
      </c>
      <c r="D24" s="134"/>
      <c r="E24" s="134"/>
    </row>
    <row r="25" spans="1:5" ht="18" customHeight="1">
      <c r="A25" s="137" t="s">
        <v>52</v>
      </c>
      <c r="B25" s="140" t="s">
        <v>53</v>
      </c>
      <c r="C25" s="127">
        <v>15529287</v>
      </c>
      <c r="D25" s="134"/>
      <c r="E25" s="134"/>
    </row>
    <row r="26" spans="1:5" ht="16.5">
      <c r="A26" s="135" t="s">
        <v>11</v>
      </c>
      <c r="B26" s="136" t="s">
        <v>4</v>
      </c>
      <c r="C26" s="123">
        <f>C27+C28+C29</f>
        <v>7996048.54</v>
      </c>
      <c r="D26" s="124"/>
      <c r="E26" s="124"/>
    </row>
    <row r="27" spans="1:5" ht="18" customHeight="1">
      <c r="A27" s="137" t="s">
        <v>30</v>
      </c>
      <c r="B27" s="138" t="s">
        <v>29</v>
      </c>
      <c r="C27" s="127">
        <v>1356385</v>
      </c>
      <c r="D27" s="124"/>
      <c r="E27" s="124"/>
    </row>
    <row r="28" spans="1:5" ht="18" customHeight="1">
      <c r="A28" s="137" t="s">
        <v>32</v>
      </c>
      <c r="B28" s="138" t="s">
        <v>33</v>
      </c>
      <c r="C28" s="127">
        <v>0</v>
      </c>
      <c r="D28" s="124"/>
      <c r="E28" s="124"/>
    </row>
    <row r="29" spans="1:5" ht="18.75" customHeight="1">
      <c r="A29" s="137" t="s">
        <v>21</v>
      </c>
      <c r="B29" s="138" t="s">
        <v>22</v>
      </c>
      <c r="C29" s="127">
        <v>6639663.54</v>
      </c>
      <c r="D29" s="134"/>
      <c r="E29" s="134"/>
    </row>
    <row r="30" spans="1:5" ht="16.5">
      <c r="A30" s="135" t="s">
        <v>36</v>
      </c>
      <c r="B30" s="136" t="s">
        <v>45</v>
      </c>
      <c r="C30" s="123">
        <f>C31</f>
        <v>57954.57</v>
      </c>
      <c r="D30" s="134"/>
      <c r="E30" s="134"/>
    </row>
    <row r="31" spans="1:5" ht="17.25" customHeight="1">
      <c r="A31" s="137" t="s">
        <v>35</v>
      </c>
      <c r="B31" s="140" t="s">
        <v>37</v>
      </c>
      <c r="C31" s="127">
        <f>'по виду расх 15'!D90+'по виду расх 15'!D19</f>
        <v>57954.57</v>
      </c>
      <c r="D31" s="134"/>
      <c r="E31" s="134"/>
    </row>
    <row r="32" spans="1:5" ht="16.5">
      <c r="A32" s="135" t="s">
        <v>38</v>
      </c>
      <c r="B32" s="142" t="s">
        <v>46</v>
      </c>
      <c r="C32" s="123">
        <f>C33</f>
        <v>842364.86</v>
      </c>
      <c r="D32" s="134"/>
      <c r="E32" s="134"/>
    </row>
    <row r="33" spans="1:5" ht="17.25" customHeight="1">
      <c r="A33" s="137" t="s">
        <v>40</v>
      </c>
      <c r="B33" s="138" t="s">
        <v>39</v>
      </c>
      <c r="C33" s="127">
        <f>'по виду расх 15'!D84+'по виду расх 15'!D86+'по виду расх 15'!D13+'по виду расх 15'!D16</f>
        <v>842364.86</v>
      </c>
      <c r="D33" s="134"/>
      <c r="E33" s="134"/>
    </row>
    <row r="34" spans="1:5" ht="3" hidden="1" customHeight="1">
      <c r="A34" s="135" t="s">
        <v>49</v>
      </c>
      <c r="B34" s="136" t="s">
        <v>51</v>
      </c>
      <c r="C34" s="123"/>
      <c r="D34" s="134"/>
      <c r="E34" s="134"/>
    </row>
    <row r="35" spans="1:5" ht="18" hidden="1" customHeight="1">
      <c r="A35" s="137" t="s">
        <v>50</v>
      </c>
      <c r="B35" s="138" t="s">
        <v>48</v>
      </c>
      <c r="C35" s="127"/>
      <c r="D35" s="134"/>
      <c r="E35" s="134"/>
    </row>
    <row r="36" spans="1:5" ht="18" customHeight="1">
      <c r="A36" s="135" t="s">
        <v>49</v>
      </c>
      <c r="B36" s="143" t="s">
        <v>51</v>
      </c>
      <c r="C36" s="123">
        <f>C37</f>
        <v>150000</v>
      </c>
      <c r="D36" s="134"/>
      <c r="E36" s="134"/>
    </row>
    <row r="37" spans="1:5" ht="18" customHeight="1">
      <c r="A37" s="137" t="s">
        <v>50</v>
      </c>
      <c r="B37" s="144" t="s">
        <v>48</v>
      </c>
      <c r="C37" s="127">
        <v>150000</v>
      </c>
      <c r="D37" s="134"/>
      <c r="E37" s="134"/>
    </row>
    <row r="38" spans="1:5" ht="16.5">
      <c r="A38" s="135" t="s">
        <v>42</v>
      </c>
      <c r="B38" s="136" t="s">
        <v>47</v>
      </c>
      <c r="C38" s="123">
        <f>C39</f>
        <v>79827.460000000006</v>
      </c>
      <c r="D38" s="134"/>
      <c r="E38" s="134"/>
    </row>
    <row r="39" spans="1:5" ht="17.25" customHeight="1">
      <c r="A39" s="137" t="s">
        <v>43</v>
      </c>
      <c r="B39" s="141" t="s">
        <v>41</v>
      </c>
      <c r="C39" s="127">
        <v>79827.460000000006</v>
      </c>
      <c r="D39" s="134"/>
      <c r="E39" s="134"/>
    </row>
    <row r="40" spans="1:5" ht="17.25" customHeight="1">
      <c r="A40" s="135" t="s">
        <v>166</v>
      </c>
      <c r="B40" s="145" t="s">
        <v>167</v>
      </c>
      <c r="C40" s="123">
        <f>C41</f>
        <v>5000</v>
      </c>
      <c r="D40" s="134"/>
      <c r="E40" s="134"/>
    </row>
    <row r="41" spans="1:5" ht="27.75" customHeight="1">
      <c r="A41" s="137" t="s">
        <v>168</v>
      </c>
      <c r="B41" s="141" t="s">
        <v>169</v>
      </c>
      <c r="C41" s="127">
        <v>5000</v>
      </c>
      <c r="D41" s="134"/>
      <c r="E41" s="134"/>
    </row>
    <row r="42" spans="1:5" ht="18.75" customHeight="1">
      <c r="A42" s="136"/>
      <c r="B42" s="136" t="s">
        <v>158</v>
      </c>
      <c r="C42" s="146">
        <f>C13+C18+C24+C26+C30+C32+C38+C36+C40</f>
        <v>31709743.719999999</v>
      </c>
      <c r="D42" s="147"/>
      <c r="E42" s="147"/>
    </row>
  </sheetData>
  <mergeCells count="11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</mergeCells>
  <pageMargins left="0.78740157480314965" right="0.39370078740157483" top="0.78740157480314965" bottom="0.78740157480314965" header="0.51181102362204722" footer="0.51181102362204722"/>
  <pageSetup paperSize="9" scale="9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pane ySplit="13" topLeftCell="A44" activePane="bottomLeft" state="frozen"/>
      <selection pane="bottomLeft" sqref="A1:D44"/>
    </sheetView>
  </sheetViews>
  <sheetFormatPr defaultRowHeight="16.5"/>
  <cols>
    <col min="1" max="1" width="8.5703125" style="2" customWidth="1"/>
    <col min="2" max="2" width="59.42578125" style="2" customWidth="1"/>
    <col min="3" max="3" width="13.140625" style="2" customWidth="1"/>
    <col min="4" max="4" width="13.5703125" style="2" customWidth="1"/>
    <col min="5" max="5" width="10.85546875" style="2" customWidth="1"/>
    <col min="6" max="16384" width="9.140625" style="2"/>
  </cols>
  <sheetData>
    <row r="1" spans="1:5">
      <c r="A1" s="2" t="s">
        <v>328</v>
      </c>
      <c r="B1" s="318" t="s">
        <v>185</v>
      </c>
      <c r="C1" s="318"/>
      <c r="D1" s="336"/>
    </row>
    <row r="2" spans="1:5">
      <c r="B2" s="318" t="s">
        <v>13</v>
      </c>
      <c r="C2" s="318"/>
      <c r="D2" s="336"/>
    </row>
    <row r="3" spans="1:5">
      <c r="B3" s="318" t="s">
        <v>18</v>
      </c>
      <c r="C3" s="318"/>
      <c r="D3" s="336"/>
    </row>
    <row r="4" spans="1:5">
      <c r="B4" s="318" t="s">
        <v>289</v>
      </c>
      <c r="C4" s="318"/>
      <c r="D4" s="336"/>
    </row>
    <row r="5" spans="1:5">
      <c r="B5" s="318" t="s">
        <v>392</v>
      </c>
      <c r="C5" s="318"/>
      <c r="D5" s="336"/>
    </row>
    <row r="6" spans="1:5" ht="1.5" customHeight="1"/>
    <row r="7" spans="1:5">
      <c r="A7" s="315" t="s">
        <v>294</v>
      </c>
      <c r="B7" s="315"/>
      <c r="C7" s="315"/>
    </row>
    <row r="8" spans="1:5">
      <c r="A8" s="237"/>
      <c r="B8" s="237" t="s">
        <v>342</v>
      </c>
      <c r="C8" s="237"/>
    </row>
    <row r="9" spans="1:5">
      <c r="A9" s="315" t="s">
        <v>24</v>
      </c>
      <c r="B9" s="315"/>
      <c r="C9" s="315"/>
    </row>
    <row r="10" spans="1:5">
      <c r="A10" s="315" t="s">
        <v>0</v>
      </c>
      <c r="B10" s="315"/>
      <c r="C10" s="315"/>
    </row>
    <row r="12" spans="1:5" ht="13.5" customHeight="1">
      <c r="A12" s="119"/>
      <c r="B12" s="119"/>
      <c r="C12" s="327" t="s">
        <v>292</v>
      </c>
      <c r="D12" s="327" t="s">
        <v>339</v>
      </c>
      <c r="E12" s="333"/>
    </row>
    <row r="13" spans="1:5" ht="27.75" customHeight="1">
      <c r="A13" s="120" t="s">
        <v>1</v>
      </c>
      <c r="B13" s="120" t="s">
        <v>2</v>
      </c>
      <c r="C13" s="328"/>
      <c r="D13" s="328"/>
      <c r="E13" s="333"/>
    </row>
    <row r="14" spans="1:5" ht="18" customHeight="1">
      <c r="A14" s="121" t="s">
        <v>9</v>
      </c>
      <c r="B14" s="122" t="s">
        <v>3</v>
      </c>
      <c r="C14" s="123">
        <f>C15+C16+C17+C18</f>
        <v>6270666.8899999997</v>
      </c>
      <c r="D14" s="123">
        <f>D15+D16+D17+D18</f>
        <v>6270666.8899999997</v>
      </c>
      <c r="E14" s="286"/>
    </row>
    <row r="15" spans="1:5" ht="32.25" customHeight="1">
      <c r="A15" s="125" t="s">
        <v>12</v>
      </c>
      <c r="B15" s="126" t="s">
        <v>28</v>
      </c>
      <c r="C15" s="127">
        <v>990000</v>
      </c>
      <c r="D15" s="165">
        <v>990000</v>
      </c>
      <c r="E15" s="287"/>
    </row>
    <row r="16" spans="1:5" ht="48" customHeight="1">
      <c r="A16" s="129" t="s">
        <v>10</v>
      </c>
      <c r="B16" s="130" t="s">
        <v>25</v>
      </c>
      <c r="C16" s="127">
        <v>5063456.72</v>
      </c>
      <c r="D16" s="165">
        <v>5063456.72</v>
      </c>
      <c r="E16" s="287"/>
    </row>
    <row r="17" spans="1:5" ht="48" customHeight="1">
      <c r="A17" s="129" t="s">
        <v>54</v>
      </c>
      <c r="B17" s="131" t="s">
        <v>55</v>
      </c>
      <c r="C17" s="127">
        <v>67210.17</v>
      </c>
      <c r="D17" s="165">
        <v>67210.17</v>
      </c>
      <c r="E17" s="287"/>
    </row>
    <row r="18" spans="1:5" ht="20.25" customHeight="1">
      <c r="A18" s="129" t="s">
        <v>56</v>
      </c>
      <c r="B18" s="130" t="s">
        <v>57</v>
      </c>
      <c r="C18" s="127">
        <f>'[1]по виду расх15-16'!D89</f>
        <v>150000</v>
      </c>
      <c r="D18" s="165">
        <f>'[1]по виду расх15-16'!E89</f>
        <v>150000</v>
      </c>
      <c r="E18" s="287"/>
    </row>
    <row r="19" spans="1:5" ht="30.75" customHeight="1">
      <c r="A19" s="132" t="s">
        <v>14</v>
      </c>
      <c r="B19" s="133" t="s">
        <v>15</v>
      </c>
      <c r="C19" s="123">
        <f>C22+C23</f>
        <v>261000</v>
      </c>
      <c r="D19" s="123">
        <f>D22+D23</f>
        <v>261000</v>
      </c>
      <c r="E19" s="286"/>
    </row>
    <row r="20" spans="1:5" hidden="1">
      <c r="A20" s="135"/>
      <c r="B20" s="136"/>
      <c r="C20" s="123"/>
      <c r="D20" s="250"/>
      <c r="E20" s="16"/>
    </row>
    <row r="21" spans="1:5" hidden="1">
      <c r="A21" s="137"/>
      <c r="B21" s="138"/>
      <c r="C21" s="127"/>
      <c r="D21" s="250"/>
      <c r="E21" s="16"/>
    </row>
    <row r="22" spans="1:5" ht="17.25" customHeight="1">
      <c r="A22" s="137" t="s">
        <v>58</v>
      </c>
      <c r="B22" s="139" t="s">
        <v>59</v>
      </c>
      <c r="C22" s="127">
        <f>'[1]по виду расх15-16'!D67</f>
        <v>256000</v>
      </c>
      <c r="D22" s="250">
        <f>'[1]по виду расх15-16'!E67</f>
        <v>256000</v>
      </c>
      <c r="E22" s="16"/>
    </row>
    <row r="23" spans="1:5" ht="30.75" customHeight="1">
      <c r="A23" s="137" t="s">
        <v>159</v>
      </c>
      <c r="B23" s="94" t="s">
        <v>160</v>
      </c>
      <c r="C23" s="127">
        <f>'[1]по виду расх15-16'!D71</f>
        <v>5000</v>
      </c>
      <c r="D23" s="250">
        <f>'[1]по виду расх15-16'!E71</f>
        <v>5000</v>
      </c>
      <c r="E23" s="16"/>
    </row>
    <row r="24" spans="1:5">
      <c r="A24" s="135" t="s">
        <v>34</v>
      </c>
      <c r="B24" s="136" t="s">
        <v>44</v>
      </c>
      <c r="C24" s="123">
        <f>C25</f>
        <v>13302623</v>
      </c>
      <c r="D24" s="123">
        <f>D25</f>
        <v>13338871</v>
      </c>
      <c r="E24" s="16"/>
    </row>
    <row r="25" spans="1:5" ht="18" customHeight="1">
      <c r="A25" s="137" t="s">
        <v>52</v>
      </c>
      <c r="B25" s="126" t="s">
        <v>53</v>
      </c>
      <c r="C25" s="127">
        <v>13302623</v>
      </c>
      <c r="D25" s="250">
        <v>13338871</v>
      </c>
      <c r="E25" s="16"/>
    </row>
    <row r="26" spans="1:5">
      <c r="A26" s="135" t="s">
        <v>11</v>
      </c>
      <c r="B26" s="136" t="s">
        <v>4</v>
      </c>
      <c r="C26" s="123">
        <f>C27+C28</f>
        <v>6418586.7300000004</v>
      </c>
      <c r="D26" s="123">
        <f>D27+D28</f>
        <v>6573477.9000000004</v>
      </c>
      <c r="E26" s="286"/>
    </row>
    <row r="27" spans="1:5" ht="18" customHeight="1">
      <c r="A27" s="137" t="s">
        <v>30</v>
      </c>
      <c r="B27" s="138" t="s">
        <v>29</v>
      </c>
      <c r="C27" s="127">
        <v>500000</v>
      </c>
      <c r="D27" s="74">
        <v>500000</v>
      </c>
      <c r="E27" s="286"/>
    </row>
    <row r="28" spans="1:5" ht="18.75" customHeight="1">
      <c r="A28" s="137" t="s">
        <v>21</v>
      </c>
      <c r="B28" s="138" t="s">
        <v>22</v>
      </c>
      <c r="C28" s="127">
        <v>5918586.7300000004</v>
      </c>
      <c r="D28" s="250">
        <v>6073477.9000000004</v>
      </c>
      <c r="E28" s="16"/>
    </row>
    <row r="29" spans="1:5">
      <c r="A29" s="135" t="s">
        <v>36</v>
      </c>
      <c r="B29" s="136" t="s">
        <v>45</v>
      </c>
      <c r="C29" s="123">
        <f>C30</f>
        <v>60122.33</v>
      </c>
      <c r="D29" s="289">
        <f>D30</f>
        <v>62286.95</v>
      </c>
      <c r="E29" s="16"/>
    </row>
    <row r="30" spans="1:5" ht="17.25" customHeight="1">
      <c r="A30" s="137" t="s">
        <v>35</v>
      </c>
      <c r="B30" s="126" t="s">
        <v>37</v>
      </c>
      <c r="C30" s="127">
        <v>60122.33</v>
      </c>
      <c r="D30" s="250">
        <v>62286.95</v>
      </c>
      <c r="E30" s="16"/>
    </row>
    <row r="31" spans="1:5">
      <c r="A31" s="135" t="s">
        <v>38</v>
      </c>
      <c r="B31" s="290" t="s">
        <v>46</v>
      </c>
      <c r="C31" s="123">
        <f>C32</f>
        <v>873873.01</v>
      </c>
      <c r="D31" s="289">
        <f>D32</f>
        <v>905335.64</v>
      </c>
      <c r="E31" s="16"/>
    </row>
    <row r="32" spans="1:5" ht="17.25" customHeight="1">
      <c r="A32" s="137" t="s">
        <v>40</v>
      </c>
      <c r="B32" s="138" t="s">
        <v>39</v>
      </c>
      <c r="C32" s="127">
        <v>873873.01</v>
      </c>
      <c r="D32" s="250">
        <v>905335.64</v>
      </c>
      <c r="E32" s="16"/>
    </row>
    <row r="33" spans="1:5" ht="3" hidden="1" customHeight="1">
      <c r="A33" s="135" t="s">
        <v>49</v>
      </c>
      <c r="B33" s="136" t="s">
        <v>51</v>
      </c>
      <c r="C33" s="123" t="e">
        <f>C34</f>
        <v>#REF!</v>
      </c>
      <c r="D33" s="250"/>
      <c r="E33" s="16"/>
    </row>
    <row r="34" spans="1:5" ht="18" hidden="1" customHeight="1">
      <c r="A34" s="137" t="s">
        <v>50</v>
      </c>
      <c r="B34" s="138" t="s">
        <v>48</v>
      </c>
      <c r="C34" s="127" t="e">
        <f>#REF!</f>
        <v>#REF!</v>
      </c>
      <c r="D34" s="250"/>
      <c r="E34" s="16"/>
    </row>
    <row r="35" spans="1:5" ht="18" customHeight="1">
      <c r="A35" s="135" t="s">
        <v>49</v>
      </c>
      <c r="B35" s="291" t="s">
        <v>51</v>
      </c>
      <c r="C35" s="123">
        <f>C36</f>
        <v>150000</v>
      </c>
      <c r="D35" s="289">
        <f>D36</f>
        <v>150000</v>
      </c>
      <c r="E35" s="16"/>
    </row>
    <row r="36" spans="1:5" ht="18" customHeight="1">
      <c r="A36" s="137" t="s">
        <v>50</v>
      </c>
      <c r="B36" s="232" t="s">
        <v>48</v>
      </c>
      <c r="C36" s="127">
        <v>150000</v>
      </c>
      <c r="D36" s="250">
        <v>150000</v>
      </c>
      <c r="E36" s="16"/>
    </row>
    <row r="37" spans="1:5">
      <c r="A37" s="135" t="s">
        <v>42</v>
      </c>
      <c r="B37" s="136" t="s">
        <v>47</v>
      </c>
      <c r="C37" s="123">
        <f>C38</f>
        <v>82813.36</v>
      </c>
      <c r="D37" s="289">
        <f>D38</f>
        <v>85794.94</v>
      </c>
      <c r="E37" s="16"/>
    </row>
    <row r="38" spans="1:5" ht="17.25" customHeight="1">
      <c r="A38" s="137" t="s">
        <v>43</v>
      </c>
      <c r="B38" s="288" t="s">
        <v>41</v>
      </c>
      <c r="C38" s="127">
        <v>82813.36</v>
      </c>
      <c r="D38" s="250">
        <v>85794.94</v>
      </c>
      <c r="E38" s="16"/>
    </row>
    <row r="39" spans="1:5" ht="22.5" customHeight="1">
      <c r="A39" s="135" t="s">
        <v>166</v>
      </c>
      <c r="B39" s="292" t="s">
        <v>167</v>
      </c>
      <c r="C39" s="123">
        <f>C40</f>
        <v>5000</v>
      </c>
      <c r="D39" s="289">
        <f>D40</f>
        <v>5000</v>
      </c>
      <c r="E39" s="16"/>
    </row>
    <row r="40" spans="1:5" ht="30" customHeight="1">
      <c r="A40" s="137" t="s">
        <v>168</v>
      </c>
      <c r="B40" s="288" t="s">
        <v>169</v>
      </c>
      <c r="C40" s="127">
        <f>'по виду расх16-17'!D72</f>
        <v>5000</v>
      </c>
      <c r="D40" s="250">
        <f>'по виду расх16-17'!E72</f>
        <v>5000</v>
      </c>
      <c r="E40" s="16"/>
    </row>
    <row r="41" spans="1:5" ht="17.25" customHeight="1">
      <c r="A41" s="334" t="s">
        <v>60</v>
      </c>
      <c r="B41" s="335"/>
      <c r="C41" s="146">
        <f>C14+C19+C24+C26+C29+C31+C37+C39</f>
        <v>27274685.32</v>
      </c>
      <c r="D41" s="146">
        <f>D14+D19+D24+D26+D29+D31+D37+D39</f>
        <v>27502433.32</v>
      </c>
      <c r="E41" s="149"/>
    </row>
    <row r="42" spans="1:5" ht="18.75" customHeight="1">
      <c r="A42" s="329" t="s">
        <v>291</v>
      </c>
      <c r="B42" s="330"/>
      <c r="C42" s="293">
        <v>405000</v>
      </c>
      <c r="D42" s="293">
        <v>780000</v>
      </c>
    </row>
    <row r="43" spans="1:5" ht="18.75" customHeight="1">
      <c r="A43" s="331" t="s">
        <v>290</v>
      </c>
      <c r="B43" s="332"/>
      <c r="C43" s="293">
        <f>C41+C42</f>
        <v>27679685.32</v>
      </c>
      <c r="D43" s="293">
        <f>D41+D42</f>
        <v>28282433.32</v>
      </c>
    </row>
    <row r="44" spans="1:5" hidden="1"/>
  </sheetData>
  <mergeCells count="14">
    <mergeCell ref="D12:D13"/>
    <mergeCell ref="E12:E13"/>
    <mergeCell ref="A41:B41"/>
    <mergeCell ref="B1:D1"/>
    <mergeCell ref="B2:D2"/>
    <mergeCell ref="B3:D3"/>
    <mergeCell ref="B4:D4"/>
    <mergeCell ref="B5:D5"/>
    <mergeCell ref="A7:C7"/>
    <mergeCell ref="A42:B42"/>
    <mergeCell ref="A43:B43"/>
    <mergeCell ref="A9:C9"/>
    <mergeCell ref="A10:C10"/>
    <mergeCell ref="C12:C13"/>
  </mergeCells>
  <pageMargins left="0.78740157480314965" right="0.39370078740157483" top="0.78740157480314965" bottom="0.78740157480314965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1"/>
    </sheetView>
  </sheetViews>
  <sheetFormatPr defaultRowHeight="16.5"/>
  <cols>
    <col min="1" max="1" width="10.42578125" style="2" customWidth="1"/>
    <col min="2" max="2" width="54.85546875" style="2" customWidth="1"/>
    <col min="3" max="3" width="21.7109375" style="2" customWidth="1"/>
    <col min="4" max="4" width="1.140625" style="2" hidden="1" customWidth="1"/>
    <col min="5" max="5" width="2.28515625" style="2" customWidth="1"/>
    <col min="6" max="16384" width="9.140625" style="2"/>
  </cols>
  <sheetData>
    <row r="1" spans="1:8">
      <c r="A1" s="2" t="s">
        <v>328</v>
      </c>
      <c r="B1" s="318" t="s">
        <v>16</v>
      </c>
      <c r="C1" s="318"/>
      <c r="D1" s="318"/>
      <c r="E1" s="318"/>
      <c r="F1" s="318"/>
      <c r="G1" s="318"/>
      <c r="H1" s="336"/>
    </row>
    <row r="2" spans="1:8">
      <c r="B2" s="318" t="s">
        <v>13</v>
      </c>
      <c r="C2" s="336"/>
      <c r="D2" s="336"/>
      <c r="E2" s="336"/>
      <c r="F2" s="318"/>
      <c r="G2" s="318"/>
      <c r="H2" s="336"/>
    </row>
    <row r="3" spans="1:8">
      <c r="B3" s="318" t="s">
        <v>18</v>
      </c>
      <c r="C3" s="336"/>
      <c r="D3" s="336"/>
      <c r="E3" s="336"/>
      <c r="F3" s="318"/>
      <c r="G3" s="318"/>
      <c r="H3" s="336"/>
    </row>
    <row r="4" spans="1:8">
      <c r="B4" s="318" t="s">
        <v>289</v>
      </c>
      <c r="C4" s="336"/>
      <c r="D4" s="336"/>
      <c r="E4" s="336"/>
      <c r="F4" s="318"/>
      <c r="G4" s="318"/>
      <c r="H4" s="336"/>
    </row>
    <row r="5" spans="1:8">
      <c r="B5" s="318" t="s">
        <v>393</v>
      </c>
      <c r="C5" s="336"/>
      <c r="D5" s="336"/>
      <c r="E5" s="336"/>
      <c r="F5" s="318"/>
      <c r="G5" s="318"/>
      <c r="H5" s="336"/>
    </row>
    <row r="7" spans="1:8" ht="30.75" customHeight="1">
      <c r="A7" s="337" t="s">
        <v>334</v>
      </c>
      <c r="B7" s="337"/>
      <c r="C7" s="337"/>
      <c r="D7" s="337"/>
      <c r="E7" s="337"/>
    </row>
    <row r="9" spans="1:8" ht="36" customHeight="1">
      <c r="A9" s="41" t="s">
        <v>267</v>
      </c>
      <c r="B9" s="7" t="s">
        <v>266</v>
      </c>
      <c r="C9" s="7" t="s">
        <v>309</v>
      </c>
    </row>
    <row r="10" spans="1:8" ht="27" customHeight="1">
      <c r="A10" s="41">
        <v>850</v>
      </c>
      <c r="B10" s="41" t="s">
        <v>265</v>
      </c>
      <c r="C10" s="167">
        <f>'по разд 15'!C42</f>
        <v>31709743.719999999</v>
      </c>
    </row>
    <row r="11" spans="1:8" ht="21.75" customHeight="1">
      <c r="A11" s="338" t="s">
        <v>60</v>
      </c>
      <c r="B11" s="338"/>
      <c r="C11" s="168">
        <f>C10</f>
        <v>31709743.719999999</v>
      </c>
    </row>
  </sheetData>
  <mergeCells count="12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</mergeCells>
  <pageMargins left="0.78740157480314965" right="0.39370078740157483" top="0.78740157480314965" bottom="0.78740157480314965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1"/>
    </sheetView>
  </sheetViews>
  <sheetFormatPr defaultRowHeight="12.75"/>
  <cols>
    <col min="1" max="1" width="10.5703125" customWidth="1"/>
    <col min="2" max="2" width="50.140625" customWidth="1"/>
    <col min="3" max="3" width="13.85546875" customWidth="1"/>
    <col min="4" max="4" width="11.85546875" customWidth="1"/>
    <col min="5" max="5" width="9.140625" hidden="1" customWidth="1"/>
  </cols>
  <sheetData>
    <row r="1" spans="1:8" ht="15">
      <c r="A1" t="s">
        <v>328</v>
      </c>
      <c r="B1" s="313" t="s">
        <v>305</v>
      </c>
      <c r="C1" s="323"/>
      <c r="D1" s="323"/>
      <c r="E1" s="178"/>
      <c r="F1" s="313"/>
      <c r="G1" s="313"/>
      <c r="H1" s="323"/>
    </row>
    <row r="2" spans="1:8" ht="15">
      <c r="B2" s="313" t="s">
        <v>13</v>
      </c>
      <c r="C2" s="323"/>
      <c r="D2" s="323"/>
      <c r="E2" s="323"/>
      <c r="F2" s="313"/>
      <c r="G2" s="313"/>
      <c r="H2" s="323"/>
    </row>
    <row r="3" spans="1:8" ht="15">
      <c r="B3" s="313" t="s">
        <v>18</v>
      </c>
      <c r="C3" s="323"/>
      <c r="D3" s="323"/>
      <c r="E3" s="323"/>
      <c r="F3" s="313"/>
      <c r="G3" s="313"/>
      <c r="H3" s="323"/>
    </row>
    <row r="4" spans="1:8" ht="15">
      <c r="B4" s="313" t="s">
        <v>289</v>
      </c>
      <c r="C4" s="323"/>
      <c r="D4" s="323"/>
      <c r="E4" s="323"/>
      <c r="F4" s="313"/>
      <c r="G4" s="313"/>
      <c r="H4" s="323"/>
    </row>
    <row r="5" spans="1:8">
      <c r="B5" s="322" t="s">
        <v>394</v>
      </c>
      <c r="C5" s="323"/>
      <c r="D5" s="323"/>
      <c r="E5" s="323"/>
      <c r="F5" s="322"/>
      <c r="G5" s="322"/>
      <c r="H5" s="323"/>
    </row>
    <row r="7" spans="1:8" ht="33" customHeight="1">
      <c r="A7" s="339" t="s">
        <v>335</v>
      </c>
      <c r="B7" s="339"/>
      <c r="C7" s="339"/>
      <c r="D7" s="339"/>
      <c r="E7" s="339"/>
    </row>
    <row r="9" spans="1:8" ht="36" customHeight="1">
      <c r="A9" s="182" t="s">
        <v>267</v>
      </c>
      <c r="B9" s="183" t="s">
        <v>266</v>
      </c>
      <c r="C9" s="183" t="s">
        <v>308</v>
      </c>
      <c r="D9" s="183" t="s">
        <v>336</v>
      </c>
    </row>
    <row r="10" spans="1:8" ht="27" customHeight="1">
      <c r="A10" s="182">
        <v>850</v>
      </c>
      <c r="B10" s="181" t="s">
        <v>265</v>
      </c>
      <c r="C10" s="185">
        <f>'по разд 16-17'!C43</f>
        <v>27679685.32</v>
      </c>
      <c r="D10" s="180">
        <f>'по разд 16-17'!D43</f>
        <v>28282433.32</v>
      </c>
    </row>
    <row r="11" spans="1:8" ht="21.75" customHeight="1">
      <c r="A11" s="340" t="s">
        <v>60</v>
      </c>
      <c r="B11" s="340"/>
      <c r="C11" s="186">
        <f>C10</f>
        <v>27679685.32</v>
      </c>
      <c r="D11" s="179">
        <f>D10</f>
        <v>28282433.32</v>
      </c>
    </row>
  </sheetData>
  <mergeCells count="12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</mergeCells>
  <pageMargins left="0.78740157480314965" right="0.39370078740157483" top="0.78740157480314965" bottom="0.78740157480314965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4"/>
  <sheetViews>
    <sheetView zoomScaleNormal="100" workbookViewId="0">
      <pane ySplit="11" topLeftCell="A92" activePane="bottomLeft" state="frozen"/>
      <selection pane="bottomLeft" sqref="A1:D92"/>
    </sheetView>
  </sheetViews>
  <sheetFormatPr defaultRowHeight="16.5"/>
  <cols>
    <col min="1" max="1" width="57.5703125" style="2" customWidth="1"/>
    <col min="2" max="2" width="11.85546875" style="2" customWidth="1"/>
    <col min="3" max="3" width="9.140625" style="2" customWidth="1"/>
    <col min="4" max="4" width="11.85546875" style="245" customWidth="1"/>
    <col min="5" max="5" width="10.42578125" style="67" customWidth="1"/>
    <col min="6" max="6" width="10" style="67" customWidth="1"/>
    <col min="7" max="7" width="7.28515625" style="67" customWidth="1"/>
    <col min="8" max="8" width="4.85546875" style="67" customWidth="1"/>
    <col min="9" max="9" width="3.42578125" style="67" customWidth="1"/>
    <col min="10" max="10" width="4.140625" style="2" customWidth="1"/>
    <col min="11" max="11" width="3.42578125" style="2" customWidth="1"/>
    <col min="12" max="16384" width="9.140625" style="2"/>
  </cols>
  <sheetData>
    <row r="1" spans="1:9">
      <c r="A1" s="2" t="s">
        <v>328</v>
      </c>
      <c r="C1" s="318" t="s">
        <v>306</v>
      </c>
      <c r="D1" s="318"/>
    </row>
    <row r="2" spans="1:9">
      <c r="A2" s="318" t="s">
        <v>13</v>
      </c>
      <c r="B2" s="318"/>
      <c r="C2" s="318"/>
      <c r="D2" s="318"/>
      <c r="E2" s="68"/>
    </row>
    <row r="3" spans="1:9">
      <c r="A3" s="318" t="s">
        <v>18</v>
      </c>
      <c r="B3" s="318"/>
      <c r="C3" s="318"/>
      <c r="D3" s="318"/>
    </row>
    <row r="4" spans="1:9">
      <c r="A4" s="318" t="s">
        <v>289</v>
      </c>
      <c r="B4" s="318"/>
      <c r="C4" s="318"/>
      <c r="D4" s="318"/>
    </row>
    <row r="5" spans="1:9">
      <c r="A5" s="318"/>
      <c r="B5" s="318"/>
      <c r="C5" s="318" t="s">
        <v>395</v>
      </c>
      <c r="D5" s="318"/>
    </row>
    <row r="7" spans="1:9">
      <c r="A7" s="337" t="s">
        <v>337</v>
      </c>
      <c r="B7" s="337"/>
      <c r="C7" s="337"/>
      <c r="D7" s="337"/>
      <c r="E7" s="69"/>
      <c r="F7" s="69"/>
    </row>
    <row r="8" spans="1:9" ht="45" customHeight="1">
      <c r="A8" s="342"/>
      <c r="B8" s="342"/>
      <c r="C8" s="342"/>
      <c r="D8" s="342"/>
      <c r="E8" s="70"/>
      <c r="F8" s="70"/>
    </row>
    <row r="9" spans="1:9">
      <c r="A9" s="343"/>
      <c r="B9" s="343"/>
      <c r="C9" s="343"/>
      <c r="D9" s="343"/>
      <c r="E9" s="70"/>
      <c r="F9" s="70"/>
    </row>
    <row r="10" spans="1:9" ht="12.75" customHeight="1">
      <c r="A10" s="344" t="s">
        <v>2</v>
      </c>
      <c r="B10" s="344" t="s">
        <v>61</v>
      </c>
      <c r="C10" s="344" t="s">
        <v>62</v>
      </c>
      <c r="D10" s="346" t="s">
        <v>293</v>
      </c>
      <c r="E10" s="341"/>
      <c r="F10" s="341"/>
    </row>
    <row r="11" spans="1:9" ht="50.25" customHeight="1">
      <c r="A11" s="345"/>
      <c r="B11" s="345"/>
      <c r="C11" s="345"/>
      <c r="D11" s="346"/>
      <c r="E11" s="341"/>
      <c r="F11" s="341"/>
      <c r="G11" s="71"/>
      <c r="H11" s="71"/>
      <c r="I11" s="71"/>
    </row>
    <row r="12" spans="1:9" ht="47.25" customHeight="1">
      <c r="A12" s="42" t="s">
        <v>63</v>
      </c>
      <c r="B12" s="43" t="s">
        <v>70</v>
      </c>
      <c r="C12" s="52"/>
      <c r="D12" s="87">
        <f>D13+D16+D19</f>
        <v>748353.21</v>
      </c>
      <c r="E12" s="72"/>
      <c r="F12" s="72"/>
    </row>
    <row r="13" spans="1:9" ht="47.25" customHeight="1">
      <c r="A13" s="24" t="s">
        <v>64</v>
      </c>
      <c r="B13" s="44" t="s">
        <v>71</v>
      </c>
      <c r="C13" s="73"/>
      <c r="D13" s="74">
        <f>D14</f>
        <v>464114.99</v>
      </c>
      <c r="E13" s="75"/>
      <c r="F13" s="75"/>
    </row>
    <row r="14" spans="1:9" ht="51.75" customHeight="1">
      <c r="A14" s="45" t="s">
        <v>65</v>
      </c>
      <c r="B14" s="46" t="s">
        <v>72</v>
      </c>
      <c r="C14" s="76"/>
      <c r="D14" s="74">
        <f>D15</f>
        <v>464114.99</v>
      </c>
      <c r="E14" s="77"/>
      <c r="F14" s="77"/>
    </row>
    <row r="15" spans="1:9" ht="22.5" customHeight="1">
      <c r="A15" s="78" t="s">
        <v>99</v>
      </c>
      <c r="B15" s="79"/>
      <c r="C15" s="80">
        <v>500</v>
      </c>
      <c r="D15" s="74">
        <v>464114.99</v>
      </c>
      <c r="E15" s="77"/>
      <c r="F15" s="77"/>
    </row>
    <row r="16" spans="1:9" ht="36" customHeight="1">
      <c r="A16" s="24" t="s">
        <v>66</v>
      </c>
      <c r="B16" s="44" t="s">
        <v>73</v>
      </c>
      <c r="C16" s="81"/>
      <c r="D16" s="82">
        <f>D17</f>
        <v>236065.89</v>
      </c>
      <c r="E16" s="83"/>
      <c r="F16" s="83"/>
    </row>
    <row r="17" spans="1:6" ht="78" customHeight="1">
      <c r="A17" s="45" t="s">
        <v>67</v>
      </c>
      <c r="B17" s="47" t="s">
        <v>74</v>
      </c>
      <c r="C17" s="73"/>
      <c r="D17" s="74">
        <f>D18</f>
        <v>236065.89</v>
      </c>
      <c r="E17" s="75"/>
      <c r="F17" s="75"/>
    </row>
    <row r="18" spans="1:6" ht="21" customHeight="1">
      <c r="A18" s="78" t="s">
        <v>99</v>
      </c>
      <c r="B18" s="79"/>
      <c r="C18" s="80">
        <v>500</v>
      </c>
      <c r="D18" s="74">
        <v>236065.89</v>
      </c>
      <c r="E18" s="75"/>
      <c r="F18" s="75"/>
    </row>
    <row r="19" spans="1:6" ht="21.75" customHeight="1">
      <c r="A19" s="24" t="s">
        <v>68</v>
      </c>
      <c r="B19" s="44" t="s">
        <v>75</v>
      </c>
      <c r="C19" s="81"/>
      <c r="D19" s="82">
        <f>D20</f>
        <v>48172.33</v>
      </c>
      <c r="E19" s="77"/>
      <c r="F19" s="77"/>
    </row>
    <row r="20" spans="1:6" ht="51.75" customHeight="1">
      <c r="A20" s="48" t="s">
        <v>69</v>
      </c>
      <c r="B20" s="47" t="s">
        <v>76</v>
      </c>
      <c r="C20" s="84"/>
      <c r="D20" s="82">
        <f>D21</f>
        <v>48172.33</v>
      </c>
      <c r="E20" s="83"/>
      <c r="F20" s="83"/>
    </row>
    <row r="21" spans="1:6" ht="25.5" customHeight="1">
      <c r="A21" s="78" t="s">
        <v>99</v>
      </c>
      <c r="B21" s="79"/>
      <c r="C21" s="80">
        <v>500</v>
      </c>
      <c r="D21" s="82">
        <v>48172.33</v>
      </c>
      <c r="E21" s="83"/>
      <c r="F21" s="83"/>
    </row>
    <row r="22" spans="1:6" ht="29.25" customHeight="1">
      <c r="A22" s="42" t="s">
        <v>77</v>
      </c>
      <c r="B22" s="43" t="s">
        <v>82</v>
      </c>
      <c r="C22" s="84"/>
      <c r="D22" s="82">
        <f>D23</f>
        <v>66353.27</v>
      </c>
      <c r="E22" s="83"/>
      <c r="F22" s="83"/>
    </row>
    <row r="23" spans="1:6" ht="40.5" customHeight="1">
      <c r="A23" s="24" t="s">
        <v>78</v>
      </c>
      <c r="B23" s="44" t="s">
        <v>83</v>
      </c>
      <c r="C23" s="81"/>
      <c r="D23" s="82">
        <f>D24</f>
        <v>66353.27</v>
      </c>
      <c r="E23" s="83"/>
      <c r="F23" s="83"/>
    </row>
    <row r="24" spans="1:6" ht="70.5" customHeight="1">
      <c r="A24" s="48" t="s">
        <v>79</v>
      </c>
      <c r="B24" s="47" t="s">
        <v>84</v>
      </c>
      <c r="C24" s="84"/>
      <c r="D24" s="82">
        <f>D25</f>
        <v>66353.27</v>
      </c>
      <c r="E24" s="83"/>
      <c r="F24" s="83"/>
    </row>
    <row r="25" spans="1:6" ht="25.5" customHeight="1">
      <c r="A25" s="78" t="s">
        <v>99</v>
      </c>
      <c r="B25" s="79"/>
      <c r="C25" s="80">
        <v>500</v>
      </c>
      <c r="D25" s="82">
        <v>66353.27</v>
      </c>
      <c r="E25" s="83"/>
      <c r="F25" s="83"/>
    </row>
    <row r="26" spans="1:6" ht="48.75" customHeight="1">
      <c r="A26" s="42" t="s">
        <v>80</v>
      </c>
      <c r="B26" s="43" t="s">
        <v>85</v>
      </c>
      <c r="C26" s="84"/>
      <c r="D26" s="74">
        <f>D27</f>
        <v>500000</v>
      </c>
      <c r="E26" s="83"/>
      <c r="F26" s="83"/>
    </row>
    <row r="27" spans="1:6" ht="48" customHeight="1">
      <c r="A27" s="49" t="s">
        <v>81</v>
      </c>
      <c r="B27" s="50" t="s">
        <v>86</v>
      </c>
      <c r="C27" s="81"/>
      <c r="D27" s="74">
        <f>D28</f>
        <v>500000</v>
      </c>
      <c r="E27" s="83"/>
      <c r="F27" s="83"/>
    </row>
    <row r="28" spans="1:6" ht="48.75" customHeight="1">
      <c r="A28" s="51" t="s">
        <v>87</v>
      </c>
      <c r="B28" s="52" t="s">
        <v>103</v>
      </c>
      <c r="C28" s="52"/>
      <c r="D28" s="87">
        <f>D29</f>
        <v>500000</v>
      </c>
      <c r="E28" s="88"/>
      <c r="F28" s="88"/>
    </row>
    <row r="29" spans="1:6" ht="54.75" customHeight="1">
      <c r="A29" s="30" t="s">
        <v>88</v>
      </c>
      <c r="B29" s="46" t="s">
        <v>104</v>
      </c>
      <c r="C29" s="85"/>
      <c r="D29" s="86">
        <f>D30</f>
        <v>500000</v>
      </c>
      <c r="E29" s="77"/>
      <c r="F29" s="77"/>
    </row>
    <row r="30" spans="1:6" ht="21" customHeight="1">
      <c r="A30" s="89" t="s">
        <v>101</v>
      </c>
      <c r="B30" s="61"/>
      <c r="C30" s="80">
        <v>800</v>
      </c>
      <c r="D30" s="91">
        <v>500000</v>
      </c>
      <c r="E30" s="77"/>
      <c r="F30" s="77"/>
    </row>
    <row r="31" spans="1:6" ht="38.25" customHeight="1">
      <c r="A31" s="53" t="s">
        <v>162</v>
      </c>
      <c r="B31" s="54" t="s">
        <v>92</v>
      </c>
      <c r="C31" s="84"/>
      <c r="D31" s="74">
        <f>D32</f>
        <v>262000</v>
      </c>
      <c r="E31" s="83"/>
      <c r="F31" s="83"/>
    </row>
    <row r="32" spans="1:6" ht="49.5" customHeight="1">
      <c r="A32" s="55" t="s">
        <v>89</v>
      </c>
      <c r="B32" s="56" t="s">
        <v>93</v>
      </c>
      <c r="C32" s="84"/>
      <c r="D32" s="82">
        <f>D33</f>
        <v>262000</v>
      </c>
      <c r="E32" s="75"/>
      <c r="F32" s="75"/>
    </row>
    <row r="33" spans="1:6" ht="28.5" customHeight="1">
      <c r="A33" s="27" t="s">
        <v>90</v>
      </c>
      <c r="B33" s="46" t="s">
        <v>94</v>
      </c>
      <c r="C33" s="92"/>
      <c r="D33" s="93">
        <f>D34</f>
        <v>262000</v>
      </c>
      <c r="E33" s="77"/>
      <c r="F33" s="77"/>
    </row>
    <row r="34" spans="1:6" ht="32.25" customHeight="1">
      <c r="A34" s="89" t="s">
        <v>100</v>
      </c>
      <c r="B34" s="79"/>
      <c r="C34" s="90">
        <v>200</v>
      </c>
      <c r="D34" s="93">
        <v>262000</v>
      </c>
      <c r="E34" s="77"/>
      <c r="F34" s="77"/>
    </row>
    <row r="35" spans="1:6" ht="50.25" customHeight="1">
      <c r="A35" s="42" t="s">
        <v>91</v>
      </c>
      <c r="B35" s="43" t="s">
        <v>95</v>
      </c>
      <c r="C35" s="85"/>
      <c r="D35" s="86">
        <f>D36+D41</f>
        <v>1006385</v>
      </c>
      <c r="E35" s="77"/>
      <c r="F35" s="77"/>
    </row>
    <row r="36" spans="1:6" ht="49.5" customHeight="1">
      <c r="A36" s="49" t="s">
        <v>97</v>
      </c>
      <c r="B36" s="44" t="s">
        <v>96</v>
      </c>
      <c r="C36" s="81"/>
      <c r="D36" s="74">
        <f>D39+D37</f>
        <v>856385</v>
      </c>
      <c r="E36" s="77"/>
      <c r="F36" s="77"/>
    </row>
    <row r="37" spans="1:6" ht="68.25" customHeight="1">
      <c r="A37" s="94" t="s">
        <v>105</v>
      </c>
      <c r="B37" s="46" t="s">
        <v>327</v>
      </c>
      <c r="C37" s="81"/>
      <c r="D37" s="74">
        <f>D38</f>
        <v>189280</v>
      </c>
      <c r="E37" s="77"/>
      <c r="F37" s="77"/>
    </row>
    <row r="38" spans="1:6" ht="33" customHeight="1">
      <c r="A38" s="78" t="s">
        <v>99</v>
      </c>
      <c r="B38" s="46" t="s">
        <v>328</v>
      </c>
      <c r="C38" s="84" t="s">
        <v>165</v>
      </c>
      <c r="D38" s="74">
        <v>189280</v>
      </c>
      <c r="E38" s="77"/>
      <c r="F38" s="77"/>
    </row>
    <row r="39" spans="1:6" ht="64.5" customHeight="1">
      <c r="A39" s="57" t="s">
        <v>98</v>
      </c>
      <c r="B39" s="47" t="s">
        <v>102</v>
      </c>
      <c r="C39" s="85"/>
      <c r="D39" s="86">
        <f>D40</f>
        <v>667105</v>
      </c>
      <c r="E39" s="77"/>
      <c r="F39" s="77"/>
    </row>
    <row r="40" spans="1:6" ht="24.75" customHeight="1">
      <c r="A40" s="78" t="s">
        <v>99</v>
      </c>
      <c r="B40" s="79"/>
      <c r="C40" s="80">
        <v>500</v>
      </c>
      <c r="D40" s="86">
        <v>667105</v>
      </c>
      <c r="E40" s="77"/>
      <c r="F40" s="77"/>
    </row>
    <row r="41" spans="1:6" ht="53.25" customHeight="1">
      <c r="A41" s="94" t="s">
        <v>284</v>
      </c>
      <c r="B41" s="96" t="s">
        <v>283</v>
      </c>
      <c r="C41" s="80"/>
      <c r="D41" s="86">
        <f>D42</f>
        <v>150000</v>
      </c>
      <c r="E41" s="75"/>
      <c r="F41" s="75"/>
    </row>
    <row r="42" spans="1:6" ht="23.25" customHeight="1">
      <c r="A42" s="78" t="s">
        <v>99</v>
      </c>
      <c r="B42" s="79"/>
      <c r="C42" s="80">
        <v>500</v>
      </c>
      <c r="D42" s="86">
        <v>150000</v>
      </c>
      <c r="E42" s="75"/>
      <c r="F42" s="75"/>
    </row>
    <row r="43" spans="1:6" ht="37.5" customHeight="1">
      <c r="A43" s="42" t="s">
        <v>106</v>
      </c>
      <c r="B43" s="43" t="s">
        <v>109</v>
      </c>
      <c r="C43" s="95"/>
      <c r="D43" s="86">
        <f>D44</f>
        <v>15581743.720000001</v>
      </c>
      <c r="E43" s="75"/>
      <c r="F43" s="75"/>
    </row>
    <row r="44" spans="1:6" ht="36.75" customHeight="1">
      <c r="A44" s="24" t="s">
        <v>107</v>
      </c>
      <c r="B44" s="44" t="s">
        <v>110</v>
      </c>
      <c r="C44" s="95"/>
      <c r="D44" s="86">
        <f>D45+D47+D49+D51</f>
        <v>15581743.720000001</v>
      </c>
      <c r="E44" s="75"/>
      <c r="F44" s="75"/>
    </row>
    <row r="45" spans="1:6" ht="54" customHeight="1">
      <c r="A45" s="27" t="s">
        <v>108</v>
      </c>
      <c r="B45" s="47" t="s">
        <v>111</v>
      </c>
      <c r="C45" s="95"/>
      <c r="D45" s="86">
        <f>D46</f>
        <v>9387000</v>
      </c>
      <c r="E45" s="75"/>
      <c r="F45" s="75"/>
    </row>
    <row r="46" spans="1:6" ht="33.75" customHeight="1">
      <c r="A46" s="89" t="s">
        <v>100</v>
      </c>
      <c r="B46" s="79"/>
      <c r="C46" s="80">
        <v>200</v>
      </c>
      <c r="D46" s="86">
        <v>9387000</v>
      </c>
      <c r="E46" s="75"/>
      <c r="F46" s="75"/>
    </row>
    <row r="47" spans="1:6" ht="33" customHeight="1">
      <c r="A47" s="27" t="s">
        <v>112</v>
      </c>
      <c r="B47" s="46" t="s">
        <v>114</v>
      </c>
      <c r="C47" s="95"/>
      <c r="D47" s="86">
        <f>D48</f>
        <v>4688000</v>
      </c>
      <c r="E47" s="75"/>
      <c r="F47" s="75"/>
    </row>
    <row r="48" spans="1:6" ht="33" customHeight="1">
      <c r="A48" s="89" t="s">
        <v>100</v>
      </c>
      <c r="B48" s="79"/>
      <c r="C48" s="80">
        <v>200</v>
      </c>
      <c r="D48" s="86">
        <v>4688000</v>
      </c>
      <c r="E48" s="75"/>
      <c r="F48" s="75"/>
    </row>
    <row r="49" spans="1:6" ht="45" customHeight="1">
      <c r="A49" s="27" t="s">
        <v>113</v>
      </c>
      <c r="B49" s="47" t="s">
        <v>115</v>
      </c>
      <c r="C49" s="95"/>
      <c r="D49" s="91">
        <f>D50</f>
        <v>1454287</v>
      </c>
      <c r="E49" s="75"/>
      <c r="F49" s="75"/>
    </row>
    <row r="50" spans="1:6" ht="35.25" customHeight="1">
      <c r="A50" s="89" t="s">
        <v>100</v>
      </c>
      <c r="B50" s="79"/>
      <c r="C50" s="80">
        <v>200</v>
      </c>
      <c r="D50" s="91">
        <v>1454287</v>
      </c>
      <c r="E50" s="75"/>
      <c r="F50" s="75"/>
    </row>
    <row r="51" spans="1:6" ht="61.5" customHeight="1">
      <c r="A51" s="45" t="s">
        <v>387</v>
      </c>
      <c r="B51" s="46" t="s">
        <v>386</v>
      </c>
      <c r="C51" s="80"/>
      <c r="D51" s="82">
        <f>D52</f>
        <v>52456.72</v>
      </c>
      <c r="E51" s="77"/>
      <c r="F51" s="77"/>
    </row>
    <row r="52" spans="1:6" ht="20.25" customHeight="1">
      <c r="A52" s="78" t="s">
        <v>99</v>
      </c>
      <c r="B52" s="79"/>
      <c r="C52" s="80">
        <v>730</v>
      </c>
      <c r="D52" s="82">
        <v>52456.72</v>
      </c>
      <c r="E52" s="77"/>
      <c r="F52" s="77"/>
    </row>
    <row r="53" spans="1:6" ht="65.25" customHeight="1">
      <c r="A53" s="53" t="s">
        <v>116</v>
      </c>
      <c r="B53" s="54" t="s">
        <v>121</v>
      </c>
      <c r="C53" s="95"/>
      <c r="D53" s="86">
        <f>D54</f>
        <v>257000</v>
      </c>
      <c r="E53" s="75"/>
      <c r="F53" s="75"/>
    </row>
    <row r="54" spans="1:6" ht="62.25" customHeight="1">
      <c r="A54" s="55" t="s">
        <v>117</v>
      </c>
      <c r="B54" s="56" t="s">
        <v>122</v>
      </c>
      <c r="C54" s="95"/>
      <c r="D54" s="86">
        <f>D55+D57</f>
        <v>257000</v>
      </c>
      <c r="E54" s="75"/>
      <c r="F54" s="75"/>
    </row>
    <row r="55" spans="1:6" ht="32.25" customHeight="1">
      <c r="A55" s="27" t="s">
        <v>118</v>
      </c>
      <c r="B55" s="46" t="s">
        <v>123</v>
      </c>
      <c r="C55" s="95"/>
      <c r="D55" s="86">
        <f>D56</f>
        <v>252000</v>
      </c>
      <c r="E55" s="75"/>
      <c r="F55" s="75"/>
    </row>
    <row r="56" spans="1:6" ht="32.25" customHeight="1">
      <c r="A56" s="89" t="s">
        <v>100</v>
      </c>
      <c r="B56" s="79"/>
      <c r="C56" s="90">
        <v>200</v>
      </c>
      <c r="D56" s="91">
        <v>252000</v>
      </c>
      <c r="E56" s="75"/>
      <c r="F56" s="75"/>
    </row>
    <row r="57" spans="1:6" ht="33" customHeight="1">
      <c r="A57" s="27" t="s">
        <v>119</v>
      </c>
      <c r="B57" s="46" t="s">
        <v>124</v>
      </c>
      <c r="C57" s="95"/>
      <c r="D57" s="86">
        <f>D58</f>
        <v>5000</v>
      </c>
      <c r="E57" s="75"/>
      <c r="F57" s="75"/>
    </row>
    <row r="58" spans="1:6" ht="33" customHeight="1">
      <c r="A58" s="89" t="s">
        <v>100</v>
      </c>
      <c r="B58" s="79"/>
      <c r="C58" s="90">
        <v>200</v>
      </c>
      <c r="D58" s="91">
        <v>5000</v>
      </c>
      <c r="E58" s="75"/>
      <c r="F58" s="75"/>
    </row>
    <row r="59" spans="1:6" ht="33" customHeight="1">
      <c r="A59" s="53" t="s">
        <v>120</v>
      </c>
      <c r="B59" s="54" t="s">
        <v>125</v>
      </c>
      <c r="C59" s="95"/>
      <c r="D59" s="86">
        <f>D60</f>
        <v>6639663.54</v>
      </c>
      <c r="E59" s="75"/>
      <c r="F59" s="75"/>
    </row>
    <row r="60" spans="1:6" ht="46.5" customHeight="1">
      <c r="A60" s="51" t="s">
        <v>126</v>
      </c>
      <c r="B60" s="52" t="s">
        <v>131</v>
      </c>
      <c r="C60" s="95"/>
      <c r="D60" s="86">
        <f>D61+D63+D65+D67</f>
        <v>6639663.54</v>
      </c>
      <c r="E60" s="75"/>
      <c r="F60" s="75"/>
    </row>
    <row r="61" spans="1:6" ht="34.5" customHeight="1">
      <c r="A61" s="58" t="s">
        <v>127</v>
      </c>
      <c r="B61" s="59" t="s">
        <v>132</v>
      </c>
      <c r="C61" s="95"/>
      <c r="D61" s="86">
        <f>D62</f>
        <v>3000000</v>
      </c>
      <c r="E61" s="75"/>
      <c r="F61" s="75"/>
    </row>
    <row r="62" spans="1:6" ht="33.75" customHeight="1">
      <c r="A62" s="89" t="s">
        <v>100</v>
      </c>
      <c r="B62" s="79"/>
      <c r="C62" s="90">
        <v>200</v>
      </c>
      <c r="D62" s="91">
        <v>3000000</v>
      </c>
      <c r="E62" s="75"/>
      <c r="F62" s="75"/>
    </row>
    <row r="63" spans="1:6" ht="33" customHeight="1">
      <c r="A63" s="58" t="s">
        <v>128</v>
      </c>
      <c r="B63" s="59" t="s">
        <v>133</v>
      </c>
      <c r="C63" s="73"/>
      <c r="D63" s="74">
        <f>D64</f>
        <v>600000</v>
      </c>
      <c r="E63" s="75"/>
      <c r="F63" s="75"/>
    </row>
    <row r="64" spans="1:6" ht="33" customHeight="1">
      <c r="A64" s="89" t="s">
        <v>100</v>
      </c>
      <c r="B64" s="79"/>
      <c r="C64" s="90">
        <v>200</v>
      </c>
      <c r="D64" s="74">
        <v>600000</v>
      </c>
      <c r="E64" s="75"/>
      <c r="F64" s="75"/>
    </row>
    <row r="65" spans="1:6" ht="23.25" customHeight="1">
      <c r="A65" s="58" t="s">
        <v>129</v>
      </c>
      <c r="B65" s="59" t="s">
        <v>134</v>
      </c>
      <c r="C65" s="73"/>
      <c r="D65" s="74">
        <f>D66</f>
        <v>100000</v>
      </c>
      <c r="E65" s="75"/>
      <c r="F65" s="75"/>
    </row>
    <row r="66" spans="1:6" ht="30" customHeight="1">
      <c r="A66" s="89" t="s">
        <v>100</v>
      </c>
      <c r="B66" s="79"/>
      <c r="C66" s="90">
        <v>200</v>
      </c>
      <c r="D66" s="74">
        <v>100000</v>
      </c>
      <c r="E66" s="75"/>
      <c r="F66" s="75"/>
    </row>
    <row r="67" spans="1:6" ht="32.25" customHeight="1">
      <c r="A67" s="58" t="s">
        <v>130</v>
      </c>
      <c r="B67" s="59" t="s">
        <v>135</v>
      </c>
      <c r="C67" s="73"/>
      <c r="D67" s="74">
        <f>D68</f>
        <v>2939663.54</v>
      </c>
      <c r="E67" s="75"/>
      <c r="F67" s="75"/>
    </row>
    <row r="68" spans="1:6" ht="32.25" customHeight="1">
      <c r="A68" s="89" t="s">
        <v>100</v>
      </c>
      <c r="B68" s="79"/>
      <c r="C68" s="90">
        <v>200</v>
      </c>
      <c r="D68" s="74">
        <v>2939663.54</v>
      </c>
      <c r="E68" s="75"/>
      <c r="F68" s="75"/>
    </row>
    <row r="69" spans="1:6" ht="27" customHeight="1">
      <c r="A69" s="53" t="s">
        <v>136</v>
      </c>
      <c r="B69" s="62" t="s">
        <v>141</v>
      </c>
      <c r="C69" s="84"/>
      <c r="D69" s="74">
        <f>D70+D72+D76+D78+D80+D84+D86+D88+D90+D82</f>
        <v>6648244.9800000004</v>
      </c>
      <c r="E69" s="75"/>
      <c r="F69" s="75"/>
    </row>
    <row r="70" spans="1:6" ht="27.75" customHeight="1">
      <c r="A70" s="63" t="s">
        <v>137</v>
      </c>
      <c r="B70" s="8" t="s">
        <v>142</v>
      </c>
      <c r="C70" s="84"/>
      <c r="D70" s="74">
        <f>D71</f>
        <v>990000</v>
      </c>
      <c r="E70" s="75"/>
      <c r="F70" s="75"/>
    </row>
    <row r="71" spans="1:6" ht="63" customHeight="1">
      <c r="A71" s="89" t="s">
        <v>146</v>
      </c>
      <c r="B71" s="79"/>
      <c r="C71" s="90">
        <v>100</v>
      </c>
      <c r="D71" s="82">
        <v>990000</v>
      </c>
      <c r="E71" s="75"/>
      <c r="F71" s="75"/>
    </row>
    <row r="72" spans="1:6" ht="19.5" customHeight="1">
      <c r="A72" s="63" t="s">
        <v>138</v>
      </c>
      <c r="B72" s="8" t="s">
        <v>143</v>
      </c>
      <c r="C72" s="84"/>
      <c r="D72" s="74">
        <f>D73+D74+D75</f>
        <v>4761000</v>
      </c>
      <c r="E72" s="75"/>
      <c r="F72" s="75"/>
    </row>
    <row r="73" spans="1:6" ht="65.25" customHeight="1">
      <c r="A73" s="89" t="s">
        <v>146</v>
      </c>
      <c r="B73" s="79"/>
      <c r="C73" s="90">
        <v>100</v>
      </c>
      <c r="D73" s="86">
        <v>4167000</v>
      </c>
      <c r="E73" s="75"/>
      <c r="F73" s="75"/>
    </row>
    <row r="74" spans="1:6" ht="33.75" customHeight="1">
      <c r="A74" s="89" t="s">
        <v>100</v>
      </c>
      <c r="B74" s="59"/>
      <c r="C74" s="90">
        <v>200</v>
      </c>
      <c r="D74" s="86">
        <v>538000</v>
      </c>
      <c r="E74" s="75"/>
      <c r="F74" s="75"/>
    </row>
    <row r="75" spans="1:6" ht="18" customHeight="1">
      <c r="A75" s="89" t="s">
        <v>101</v>
      </c>
      <c r="B75" s="79"/>
      <c r="C75" s="90">
        <v>800</v>
      </c>
      <c r="D75" s="86">
        <v>56000</v>
      </c>
      <c r="E75" s="75"/>
      <c r="F75" s="75"/>
    </row>
    <row r="76" spans="1:6" ht="24" customHeight="1">
      <c r="A76" s="27" t="s">
        <v>139</v>
      </c>
      <c r="B76" s="8" t="s">
        <v>144</v>
      </c>
      <c r="C76" s="73"/>
      <c r="D76" s="74">
        <f>D77</f>
        <v>600000</v>
      </c>
      <c r="E76" s="75"/>
      <c r="F76" s="75"/>
    </row>
    <row r="77" spans="1:6" ht="34.5" customHeight="1">
      <c r="A77" s="89" t="s">
        <v>100</v>
      </c>
      <c r="B77" s="79"/>
      <c r="C77" s="90">
        <v>200</v>
      </c>
      <c r="D77" s="82">
        <v>600000</v>
      </c>
      <c r="E77" s="75"/>
      <c r="F77" s="75"/>
    </row>
    <row r="78" spans="1:6" ht="64.5" customHeight="1">
      <c r="A78" s="45" t="s">
        <v>140</v>
      </c>
      <c r="B78" s="8" t="s">
        <v>145</v>
      </c>
      <c r="C78" s="73"/>
      <c r="D78" s="74">
        <f>D79</f>
        <v>67210.17</v>
      </c>
      <c r="E78" s="75"/>
      <c r="F78" s="75"/>
    </row>
    <row r="79" spans="1:6" ht="21.75" customHeight="1">
      <c r="A79" s="78" t="s">
        <v>99</v>
      </c>
      <c r="B79" s="79"/>
      <c r="C79" s="80">
        <v>500</v>
      </c>
      <c r="D79" s="74">
        <v>67210.17</v>
      </c>
      <c r="E79" s="75"/>
      <c r="F79" s="75"/>
    </row>
    <row r="80" spans="1:6" ht="62.25" customHeight="1">
      <c r="A80" s="45" t="s">
        <v>147</v>
      </c>
      <c r="B80" s="8" t="s">
        <v>151</v>
      </c>
      <c r="C80" s="81"/>
      <c r="D80" s="74">
        <f>D81</f>
        <v>59594.400000000001</v>
      </c>
      <c r="E80" s="77"/>
      <c r="F80" s="77"/>
    </row>
    <row r="81" spans="1:6" ht="24.75" customHeight="1">
      <c r="A81" s="78" t="s">
        <v>99</v>
      </c>
      <c r="B81" s="79"/>
      <c r="C81" s="80">
        <v>500</v>
      </c>
      <c r="D81" s="82">
        <v>59594.400000000001</v>
      </c>
      <c r="E81" s="77"/>
      <c r="F81" s="77"/>
    </row>
    <row r="82" spans="1:6" ht="24.75" customHeight="1">
      <c r="A82" s="97" t="s">
        <v>170</v>
      </c>
      <c r="B82" s="79" t="s">
        <v>171</v>
      </c>
      <c r="C82" s="80"/>
      <c r="D82" s="82">
        <f>D83</f>
        <v>5000</v>
      </c>
      <c r="E82" s="77"/>
      <c r="F82" s="77"/>
    </row>
    <row r="83" spans="1:6" ht="24.75" customHeight="1">
      <c r="A83" s="78" t="s">
        <v>172</v>
      </c>
      <c r="B83" s="79"/>
      <c r="C83" s="80">
        <v>730</v>
      </c>
      <c r="D83" s="82">
        <v>5000</v>
      </c>
      <c r="E83" s="77"/>
      <c r="F83" s="77"/>
    </row>
    <row r="84" spans="1:6" ht="54" customHeight="1">
      <c r="A84" s="45" t="s">
        <v>148</v>
      </c>
      <c r="B84" s="8" t="s">
        <v>152</v>
      </c>
      <c r="C84" s="73"/>
      <c r="D84" s="74">
        <f>D85</f>
        <v>47937.31</v>
      </c>
      <c r="E84" s="75"/>
      <c r="F84" s="75"/>
    </row>
    <row r="85" spans="1:6" ht="24" customHeight="1">
      <c r="A85" s="78" t="s">
        <v>99</v>
      </c>
      <c r="B85" s="79"/>
      <c r="C85" s="80">
        <v>500</v>
      </c>
      <c r="D85" s="82">
        <v>47937.31</v>
      </c>
      <c r="E85" s="75"/>
      <c r="F85" s="75"/>
    </row>
    <row r="86" spans="1:6" ht="50.25" customHeight="1">
      <c r="A86" s="45" t="s">
        <v>149</v>
      </c>
      <c r="B86" s="8" t="s">
        <v>153</v>
      </c>
      <c r="C86" s="73"/>
      <c r="D86" s="82">
        <f>D87</f>
        <v>94246.67</v>
      </c>
      <c r="E86" s="75"/>
      <c r="F86" s="75"/>
    </row>
    <row r="87" spans="1:6" ht="21" customHeight="1">
      <c r="A87" s="78" t="s">
        <v>99</v>
      </c>
      <c r="B87" s="79"/>
      <c r="C87" s="80">
        <v>500</v>
      </c>
      <c r="D87" s="82">
        <v>94246.67</v>
      </c>
      <c r="E87" s="75"/>
      <c r="F87" s="75"/>
    </row>
    <row r="88" spans="1:6" ht="80.25" customHeight="1">
      <c r="A88" s="45" t="s">
        <v>156</v>
      </c>
      <c r="B88" s="8" t="s">
        <v>154</v>
      </c>
      <c r="C88" s="73"/>
      <c r="D88" s="74">
        <f>D89</f>
        <v>13474.19</v>
      </c>
      <c r="E88" s="75"/>
      <c r="F88" s="75"/>
    </row>
    <row r="89" spans="1:6" ht="22.5" customHeight="1">
      <c r="A89" s="78" t="s">
        <v>99</v>
      </c>
      <c r="B89" s="79"/>
      <c r="C89" s="80">
        <v>500</v>
      </c>
      <c r="D89" s="82">
        <v>13474.19</v>
      </c>
      <c r="E89" s="75"/>
      <c r="F89" s="75"/>
    </row>
    <row r="90" spans="1:6" ht="52.5" customHeight="1">
      <c r="A90" s="64" t="s">
        <v>150</v>
      </c>
      <c r="B90" s="98" t="s">
        <v>155</v>
      </c>
      <c r="C90" s="99"/>
      <c r="D90" s="100">
        <f>D91</f>
        <v>9782.24</v>
      </c>
      <c r="E90" s="75"/>
      <c r="F90" s="75"/>
    </row>
    <row r="91" spans="1:6" ht="22.5" customHeight="1">
      <c r="A91" s="78" t="s">
        <v>99</v>
      </c>
      <c r="B91" s="79"/>
      <c r="C91" s="246">
        <v>500</v>
      </c>
      <c r="D91" s="82">
        <v>9782.24</v>
      </c>
      <c r="E91" s="75"/>
      <c r="F91" s="75"/>
    </row>
    <row r="92" spans="1:6" ht="28.5" customHeight="1">
      <c r="A92" s="65" t="s">
        <v>157</v>
      </c>
      <c r="B92" s="101"/>
      <c r="C92" s="102"/>
      <c r="D92" s="103">
        <f>D12+D22+D26+D31+D35+D43+D53+D59+D69</f>
        <v>31709743.719999999</v>
      </c>
      <c r="E92" s="75"/>
      <c r="F92" s="75"/>
    </row>
    <row r="93" spans="1:6" s="70" customFormat="1" ht="66.75" customHeight="1">
      <c r="A93" s="104"/>
      <c r="B93" s="105"/>
      <c r="C93" s="105"/>
      <c r="D93" s="239"/>
      <c r="E93" s="75"/>
      <c r="F93" s="75"/>
    </row>
    <row r="94" spans="1:6" s="70" customFormat="1">
      <c r="A94" s="104"/>
      <c r="B94" s="105"/>
      <c r="C94" s="105"/>
      <c r="D94" s="239"/>
      <c r="E94" s="75"/>
      <c r="F94" s="75"/>
    </row>
    <row r="95" spans="1:6" s="70" customFormat="1" ht="15" customHeight="1">
      <c r="A95" s="106"/>
      <c r="B95" s="104"/>
      <c r="C95" s="105"/>
      <c r="D95" s="240"/>
      <c r="E95" s="83"/>
      <c r="F95" s="83"/>
    </row>
    <row r="96" spans="1:6" s="70" customFormat="1" ht="21.75" customHeight="1">
      <c r="A96" s="106"/>
      <c r="B96" s="104"/>
      <c r="C96" s="107"/>
      <c r="D96" s="239"/>
      <c r="E96" s="83"/>
      <c r="F96" s="83"/>
    </row>
    <row r="97" spans="1:6" s="70" customFormat="1" ht="28.5" customHeight="1">
      <c r="A97" s="104"/>
      <c r="B97" s="104"/>
      <c r="C97" s="107"/>
      <c r="D97" s="239"/>
      <c r="E97" s="77"/>
      <c r="F97" s="77"/>
    </row>
    <row r="98" spans="1:6" s="70" customFormat="1" ht="27" customHeight="1">
      <c r="A98" s="106"/>
      <c r="B98" s="104"/>
      <c r="C98" s="107"/>
      <c r="D98" s="239"/>
      <c r="E98" s="83"/>
      <c r="F98" s="83"/>
    </row>
    <row r="99" spans="1:6" s="70" customFormat="1" ht="27" customHeight="1">
      <c r="A99" s="104"/>
      <c r="B99" s="104"/>
      <c r="C99" s="107"/>
      <c r="D99" s="239"/>
      <c r="E99" s="77"/>
      <c r="F99" s="77"/>
    </row>
    <row r="100" spans="1:6" s="70" customFormat="1" ht="13.5" customHeight="1">
      <c r="A100" s="106"/>
      <c r="B100" s="104"/>
      <c r="C100" s="107"/>
      <c r="D100" s="239"/>
      <c r="E100" s="83"/>
      <c r="F100" s="83"/>
    </row>
    <row r="101" spans="1:6" s="70" customFormat="1" ht="18" customHeight="1">
      <c r="A101" s="104"/>
      <c r="B101" s="104"/>
      <c r="C101" s="107"/>
      <c r="D101" s="239"/>
      <c r="E101" s="77"/>
      <c r="F101" s="77"/>
    </row>
    <row r="102" spans="1:6" s="70" customFormat="1" ht="28.5" customHeight="1">
      <c r="A102" s="106"/>
      <c r="B102" s="104"/>
      <c r="C102" s="107"/>
      <c r="D102" s="239"/>
      <c r="E102" s="108"/>
      <c r="F102" s="108"/>
    </row>
    <row r="103" spans="1:6" s="70" customFormat="1" ht="25.5" customHeight="1">
      <c r="A103" s="104"/>
      <c r="B103" s="104"/>
      <c r="C103" s="105"/>
      <c r="D103" s="239"/>
      <c r="E103" s="108"/>
      <c r="F103" s="108"/>
    </row>
    <row r="104" spans="1:6" s="70" customFormat="1" ht="25.5" customHeight="1">
      <c r="A104" s="106"/>
      <c r="B104" s="104"/>
      <c r="C104" s="107"/>
      <c r="D104" s="240"/>
      <c r="E104" s="108"/>
      <c r="F104" s="108"/>
    </row>
    <row r="105" spans="1:6" s="70" customFormat="1" ht="25.5" customHeight="1">
      <c r="A105" s="106"/>
      <c r="B105" s="104"/>
      <c r="C105" s="107"/>
      <c r="D105" s="240"/>
      <c r="E105" s="108"/>
      <c r="F105" s="108"/>
    </row>
    <row r="106" spans="1:6" s="70" customFormat="1" ht="25.5" customHeight="1">
      <c r="A106" s="104"/>
      <c r="B106" s="104"/>
      <c r="C106" s="107"/>
      <c r="D106" s="240"/>
      <c r="E106" s="108"/>
      <c r="F106" s="108"/>
    </row>
    <row r="107" spans="1:6" s="70" customFormat="1" ht="28.5" customHeight="1">
      <c r="A107" s="109"/>
      <c r="B107" s="104"/>
      <c r="C107" s="107"/>
      <c r="D107" s="239"/>
      <c r="E107" s="108"/>
      <c r="F107" s="108"/>
    </row>
    <row r="108" spans="1:6" s="70" customFormat="1" ht="18.75" customHeight="1">
      <c r="A108" s="109"/>
      <c r="B108" s="104"/>
      <c r="C108" s="110"/>
      <c r="D108" s="239"/>
      <c r="E108" s="108"/>
      <c r="F108" s="108"/>
    </row>
    <row r="109" spans="1:6" s="70" customFormat="1" ht="18.75" customHeight="1">
      <c r="A109" s="106"/>
      <c r="B109" s="110"/>
      <c r="C109" s="110"/>
      <c r="D109" s="240"/>
      <c r="E109" s="108"/>
      <c r="F109" s="108"/>
    </row>
    <row r="110" spans="1:6" s="70" customFormat="1" ht="68.25" customHeight="1">
      <c r="A110" s="111"/>
      <c r="B110" s="105"/>
      <c r="C110" s="112"/>
      <c r="D110" s="240"/>
      <c r="E110" s="108"/>
      <c r="F110" s="108"/>
    </row>
    <row r="111" spans="1:6" s="70" customFormat="1" ht="16.5" customHeight="1">
      <c r="A111" s="111"/>
      <c r="B111" s="105"/>
      <c r="C111" s="105"/>
      <c r="D111" s="239"/>
      <c r="E111" s="83"/>
      <c r="F111" s="83"/>
    </row>
    <row r="112" spans="1:6" s="70" customFormat="1" ht="22.5" customHeight="1">
      <c r="A112" s="114"/>
      <c r="B112" s="105"/>
      <c r="C112" s="105"/>
      <c r="D112" s="239"/>
      <c r="E112" s="83"/>
      <c r="F112" s="83"/>
    </row>
    <row r="113" spans="1:6" s="70" customFormat="1" ht="16.5" customHeight="1">
      <c r="A113" s="114"/>
      <c r="B113" s="105"/>
      <c r="C113" s="110"/>
      <c r="D113" s="239"/>
      <c r="E113" s="83"/>
      <c r="F113" s="83"/>
    </row>
    <row r="114" spans="1:6" s="70" customFormat="1" ht="16.5" customHeight="1">
      <c r="A114" s="106"/>
      <c r="B114" s="110"/>
      <c r="C114" s="110"/>
      <c r="D114" s="240"/>
      <c r="E114" s="83"/>
      <c r="F114" s="83"/>
    </row>
    <row r="115" spans="1:6" s="70" customFormat="1" ht="66" customHeight="1">
      <c r="A115" s="111"/>
      <c r="B115" s="105"/>
      <c r="C115" s="112"/>
      <c r="D115" s="240"/>
      <c r="E115" s="83"/>
      <c r="F115" s="83"/>
    </row>
    <row r="116" spans="1:6" s="70" customFormat="1" ht="20.25" customHeight="1">
      <c r="A116" s="111"/>
      <c r="B116" s="105"/>
      <c r="C116" s="105"/>
      <c r="D116" s="239"/>
      <c r="E116" s="83"/>
      <c r="F116" s="83"/>
    </row>
    <row r="117" spans="1:6" s="70" customFormat="1">
      <c r="A117" s="109"/>
      <c r="B117" s="105"/>
      <c r="C117" s="105"/>
      <c r="D117" s="239"/>
      <c r="E117" s="83"/>
      <c r="F117" s="83"/>
    </row>
    <row r="118" spans="1:6" s="70" customFormat="1">
      <c r="A118" s="109"/>
      <c r="B118" s="105"/>
      <c r="C118" s="110"/>
      <c r="D118" s="239"/>
      <c r="E118" s="83"/>
      <c r="F118" s="83"/>
    </row>
    <row r="119" spans="1:6" s="70" customFormat="1">
      <c r="A119" s="106"/>
      <c r="B119" s="105"/>
      <c r="C119" s="110"/>
      <c r="D119" s="240"/>
      <c r="E119" s="83"/>
      <c r="F119" s="83"/>
    </row>
    <row r="120" spans="1:6" s="70" customFormat="1">
      <c r="A120" s="106"/>
      <c r="B120" s="105"/>
      <c r="C120" s="110"/>
      <c r="D120" s="239"/>
      <c r="E120" s="83"/>
      <c r="F120" s="83"/>
    </row>
    <row r="121" spans="1:6" s="70" customFormat="1">
      <c r="A121" s="104"/>
      <c r="B121" s="105"/>
      <c r="C121" s="110"/>
      <c r="D121" s="239"/>
      <c r="E121" s="83"/>
      <c r="F121" s="83"/>
    </row>
    <row r="122" spans="1:6" s="70" customFormat="1">
      <c r="A122" s="106"/>
      <c r="B122" s="105"/>
      <c r="C122" s="110"/>
      <c r="D122" s="239"/>
      <c r="E122" s="83"/>
      <c r="F122" s="83"/>
    </row>
    <row r="123" spans="1:6" s="70" customFormat="1">
      <c r="A123" s="104"/>
      <c r="B123" s="105"/>
      <c r="C123" s="110"/>
      <c r="D123" s="239"/>
      <c r="E123" s="83"/>
      <c r="F123" s="83"/>
    </row>
    <row r="124" spans="1:6" s="70" customFormat="1" ht="27.75" customHeight="1">
      <c r="A124" s="106"/>
      <c r="B124" s="105"/>
      <c r="C124" s="110"/>
      <c r="D124" s="239"/>
      <c r="E124" s="83"/>
      <c r="F124" s="83"/>
    </row>
    <row r="125" spans="1:6" s="70" customFormat="1">
      <c r="A125" s="104"/>
      <c r="B125" s="105"/>
      <c r="C125" s="110"/>
      <c r="D125" s="239"/>
      <c r="E125" s="83"/>
      <c r="F125" s="83"/>
    </row>
    <row r="126" spans="1:6" s="70" customFormat="1">
      <c r="A126" s="104"/>
      <c r="B126" s="105"/>
      <c r="C126" s="110"/>
      <c r="D126" s="239"/>
      <c r="E126" s="83"/>
      <c r="F126" s="83"/>
    </row>
    <row r="127" spans="1:6" s="70" customFormat="1">
      <c r="A127" s="106"/>
      <c r="B127" s="105"/>
      <c r="C127" s="110"/>
      <c r="D127" s="239"/>
      <c r="E127" s="83"/>
      <c r="F127" s="83"/>
    </row>
    <row r="128" spans="1:6" s="70" customFormat="1" ht="56.25" customHeight="1">
      <c r="A128" s="106"/>
      <c r="B128" s="105"/>
      <c r="C128" s="110"/>
      <c r="D128" s="240"/>
      <c r="E128" s="83"/>
      <c r="F128" s="83"/>
    </row>
    <row r="129" spans="1:6" s="70" customFormat="1" ht="20.25" customHeight="1">
      <c r="A129" s="111"/>
      <c r="B129" s="105"/>
      <c r="C129" s="105"/>
      <c r="D129" s="239"/>
      <c r="E129" s="83"/>
      <c r="F129" s="83"/>
    </row>
    <row r="130" spans="1:6" s="70" customFormat="1">
      <c r="A130" s="111"/>
      <c r="B130" s="105"/>
      <c r="C130" s="105"/>
      <c r="D130" s="239"/>
      <c r="E130" s="83"/>
      <c r="F130" s="83"/>
    </row>
    <row r="131" spans="1:6" s="70" customFormat="1">
      <c r="A131" s="104"/>
      <c r="B131" s="105"/>
      <c r="C131" s="105"/>
      <c r="D131" s="239"/>
      <c r="E131" s="83"/>
      <c r="F131" s="83"/>
    </row>
    <row r="132" spans="1:6" s="70" customFormat="1" ht="66" customHeight="1">
      <c r="A132" s="104"/>
      <c r="B132" s="105"/>
      <c r="C132" s="110"/>
      <c r="D132" s="239"/>
      <c r="E132" s="83"/>
      <c r="F132" s="83"/>
    </row>
    <row r="133" spans="1:6" s="70" customFormat="1">
      <c r="A133" s="111"/>
      <c r="B133" s="105"/>
      <c r="C133" s="110"/>
      <c r="D133" s="239"/>
      <c r="E133" s="83"/>
      <c r="F133" s="83"/>
    </row>
    <row r="134" spans="1:6" s="70" customFormat="1" ht="20.25" customHeight="1">
      <c r="A134" s="114"/>
      <c r="B134" s="105"/>
      <c r="C134" s="105"/>
      <c r="D134" s="241"/>
      <c r="E134" s="83"/>
      <c r="F134" s="83"/>
    </row>
    <row r="135" spans="1:6" s="70" customFormat="1" ht="20.25" customHeight="1">
      <c r="A135" s="114"/>
      <c r="B135" s="105"/>
      <c r="C135" s="110"/>
      <c r="D135" s="241"/>
      <c r="E135" s="83"/>
      <c r="F135" s="83"/>
    </row>
    <row r="136" spans="1:6" s="70" customFormat="1" ht="16.5" customHeight="1">
      <c r="A136" s="106"/>
      <c r="B136" s="110"/>
      <c r="C136" s="110"/>
      <c r="D136" s="240"/>
      <c r="E136" s="83"/>
      <c r="F136" s="83"/>
    </row>
    <row r="137" spans="1:6" s="70" customFormat="1" ht="67.5" customHeight="1">
      <c r="A137" s="111"/>
      <c r="B137" s="105"/>
      <c r="C137" s="112"/>
      <c r="D137" s="240"/>
      <c r="E137" s="83"/>
      <c r="F137" s="83"/>
    </row>
    <row r="138" spans="1:6" s="70" customFormat="1" ht="20.25" customHeight="1">
      <c r="A138" s="111"/>
      <c r="B138" s="105"/>
      <c r="C138" s="105"/>
      <c r="D138" s="239"/>
      <c r="E138" s="83"/>
      <c r="F138" s="83"/>
    </row>
    <row r="139" spans="1:6" s="70" customFormat="1" ht="28.5" customHeight="1">
      <c r="A139" s="109"/>
      <c r="B139" s="104"/>
      <c r="C139" s="105"/>
      <c r="D139" s="241"/>
      <c r="E139" s="83"/>
      <c r="F139" s="83"/>
    </row>
    <row r="140" spans="1:6" s="70" customFormat="1" ht="26.25" customHeight="1">
      <c r="A140" s="109"/>
      <c r="B140" s="104"/>
      <c r="C140" s="110"/>
      <c r="D140" s="241"/>
      <c r="E140" s="83"/>
      <c r="F140" s="83"/>
    </row>
    <row r="141" spans="1:6" s="70" customFormat="1" ht="16.5" customHeight="1">
      <c r="A141" s="104"/>
      <c r="B141" s="104"/>
      <c r="C141" s="110"/>
      <c r="D141" s="239"/>
      <c r="E141" s="83"/>
      <c r="F141" s="83"/>
    </row>
    <row r="142" spans="1:6" s="70" customFormat="1" ht="16.5" customHeight="1">
      <c r="A142" s="104"/>
      <c r="B142" s="104"/>
      <c r="C142" s="110"/>
      <c r="D142" s="239"/>
      <c r="E142" s="83"/>
      <c r="F142" s="83"/>
    </row>
    <row r="143" spans="1:6" s="70" customFormat="1" ht="21.75" customHeight="1">
      <c r="A143" s="115"/>
      <c r="B143" s="115"/>
      <c r="C143" s="105"/>
      <c r="D143" s="242"/>
      <c r="E143" s="116"/>
      <c r="F143" s="116"/>
    </row>
    <row r="144" spans="1:6" s="70" customFormat="1" ht="20.25" customHeight="1">
      <c r="A144" s="66"/>
      <c r="C144" s="117"/>
      <c r="D144" s="243"/>
    </row>
    <row r="145" spans="3:5" s="70" customFormat="1">
      <c r="D145" s="243"/>
    </row>
    <row r="146" spans="3:5" s="67" customFormat="1">
      <c r="C146" s="70"/>
      <c r="D146" s="244"/>
    </row>
    <row r="147" spans="3:5" s="67" customFormat="1">
      <c r="D147" s="244"/>
      <c r="E147" s="118"/>
    </row>
    <row r="148" spans="3:5" s="67" customFormat="1">
      <c r="D148" s="244"/>
    </row>
    <row r="149" spans="3:5" s="67" customFormat="1">
      <c r="D149" s="244"/>
    </row>
    <row r="150" spans="3:5" s="67" customFormat="1">
      <c r="D150" s="244"/>
    </row>
    <row r="151" spans="3:5" s="67" customFormat="1">
      <c r="D151" s="244"/>
    </row>
    <row r="152" spans="3:5" s="67" customFormat="1">
      <c r="D152" s="244"/>
    </row>
    <row r="153" spans="3:5" s="67" customFormat="1">
      <c r="D153" s="244"/>
    </row>
    <row r="154" spans="3:5" s="67" customFormat="1">
      <c r="D154" s="244"/>
    </row>
    <row r="155" spans="3:5" s="67" customFormat="1">
      <c r="D155" s="244"/>
    </row>
    <row r="156" spans="3:5" s="67" customFormat="1">
      <c r="D156" s="244"/>
    </row>
    <row r="157" spans="3:5" s="67" customFormat="1">
      <c r="D157" s="244"/>
    </row>
    <row r="158" spans="3:5" s="67" customFormat="1">
      <c r="D158" s="244"/>
    </row>
    <row r="159" spans="3:5" s="67" customFormat="1">
      <c r="D159" s="244"/>
    </row>
    <row r="160" spans="3:5" s="67" customFormat="1">
      <c r="D160" s="244"/>
    </row>
    <row r="161" spans="4:4" s="67" customFormat="1">
      <c r="D161" s="244"/>
    </row>
    <row r="162" spans="4:4" s="67" customFormat="1">
      <c r="D162" s="244"/>
    </row>
    <row r="163" spans="4:4" s="67" customFormat="1">
      <c r="D163" s="244"/>
    </row>
    <row r="164" spans="4:4" s="67" customFormat="1">
      <c r="D164" s="244"/>
    </row>
    <row r="165" spans="4:4" s="67" customFormat="1">
      <c r="D165" s="244"/>
    </row>
    <row r="166" spans="4:4" s="67" customFormat="1">
      <c r="D166" s="244"/>
    </row>
    <row r="167" spans="4:4" s="67" customFormat="1">
      <c r="D167" s="244"/>
    </row>
    <row r="168" spans="4:4" s="67" customFormat="1">
      <c r="D168" s="244"/>
    </row>
    <row r="169" spans="4:4" s="67" customFormat="1">
      <c r="D169" s="244"/>
    </row>
    <row r="170" spans="4:4" s="67" customFormat="1">
      <c r="D170" s="244"/>
    </row>
    <row r="171" spans="4:4" s="67" customFormat="1">
      <c r="D171" s="244"/>
    </row>
    <row r="172" spans="4:4" s="67" customFormat="1">
      <c r="D172" s="244"/>
    </row>
    <row r="173" spans="4:4" s="67" customFormat="1">
      <c r="D173" s="244"/>
    </row>
    <row r="174" spans="4:4" s="67" customFormat="1">
      <c r="D174" s="244"/>
    </row>
    <row r="175" spans="4:4" s="67" customFormat="1">
      <c r="D175" s="244"/>
    </row>
    <row r="176" spans="4:4" s="67" customFormat="1">
      <c r="D176" s="244"/>
    </row>
    <row r="177" spans="4:4" s="67" customFormat="1">
      <c r="D177" s="244"/>
    </row>
    <row r="178" spans="4:4" s="67" customFormat="1">
      <c r="D178" s="244"/>
    </row>
    <row r="179" spans="4:4" s="67" customFormat="1">
      <c r="D179" s="244"/>
    </row>
    <row r="180" spans="4:4" s="67" customFormat="1">
      <c r="D180" s="244"/>
    </row>
    <row r="181" spans="4:4" s="67" customFormat="1">
      <c r="D181" s="244"/>
    </row>
    <row r="182" spans="4:4" s="67" customFormat="1">
      <c r="D182" s="244"/>
    </row>
    <row r="183" spans="4:4" s="67" customFormat="1">
      <c r="D183" s="244"/>
    </row>
    <row r="184" spans="4:4" s="67" customFormat="1">
      <c r="D184" s="244"/>
    </row>
    <row r="185" spans="4:4" s="67" customFormat="1">
      <c r="D185" s="244"/>
    </row>
    <row r="186" spans="4:4" s="67" customFormat="1">
      <c r="D186" s="244"/>
    </row>
    <row r="187" spans="4:4" s="67" customFormat="1">
      <c r="D187" s="244"/>
    </row>
    <row r="188" spans="4:4" s="67" customFormat="1">
      <c r="D188" s="244"/>
    </row>
    <row r="189" spans="4:4" s="67" customFormat="1">
      <c r="D189" s="244"/>
    </row>
    <row r="190" spans="4:4" s="67" customFormat="1">
      <c r="D190" s="244"/>
    </row>
    <row r="191" spans="4:4" s="67" customFormat="1">
      <c r="D191" s="244"/>
    </row>
    <row r="192" spans="4:4" s="67" customFormat="1">
      <c r="D192" s="244"/>
    </row>
    <row r="193" spans="4:4" s="67" customFormat="1">
      <c r="D193" s="244"/>
    </row>
    <row r="194" spans="4:4" s="67" customFormat="1">
      <c r="D194" s="244"/>
    </row>
    <row r="195" spans="4:4" s="67" customFormat="1">
      <c r="D195" s="244"/>
    </row>
    <row r="196" spans="4:4" s="67" customFormat="1">
      <c r="D196" s="244"/>
    </row>
    <row r="197" spans="4:4" s="67" customFormat="1">
      <c r="D197" s="244"/>
    </row>
    <row r="198" spans="4:4" s="67" customFormat="1">
      <c r="D198" s="244"/>
    </row>
    <row r="199" spans="4:4" s="67" customFormat="1">
      <c r="D199" s="244"/>
    </row>
    <row r="200" spans="4:4" s="67" customFormat="1">
      <c r="D200" s="244"/>
    </row>
    <row r="201" spans="4:4" s="67" customFormat="1">
      <c r="D201" s="244"/>
    </row>
    <row r="202" spans="4:4" s="67" customFormat="1">
      <c r="D202" s="244"/>
    </row>
    <row r="203" spans="4:4" s="67" customFormat="1">
      <c r="D203" s="244"/>
    </row>
    <row r="204" spans="4:4" s="67" customFormat="1">
      <c r="D204" s="244"/>
    </row>
    <row r="205" spans="4:4" s="67" customFormat="1">
      <c r="D205" s="244"/>
    </row>
    <row r="206" spans="4:4" s="67" customFormat="1">
      <c r="D206" s="244"/>
    </row>
    <row r="207" spans="4:4" s="67" customFormat="1">
      <c r="D207" s="244"/>
    </row>
    <row r="208" spans="4:4" s="67" customFormat="1">
      <c r="D208" s="244"/>
    </row>
    <row r="209" spans="4:4" s="67" customFormat="1">
      <c r="D209" s="244"/>
    </row>
    <row r="210" spans="4:4" s="67" customFormat="1">
      <c r="D210" s="244"/>
    </row>
    <row r="211" spans="4:4" s="67" customFormat="1">
      <c r="D211" s="244"/>
    </row>
    <row r="212" spans="4:4" s="67" customFormat="1">
      <c r="D212" s="244"/>
    </row>
    <row r="213" spans="4:4" s="67" customFormat="1">
      <c r="D213" s="244"/>
    </row>
    <row r="214" spans="4:4" s="67" customFormat="1">
      <c r="D214" s="244"/>
    </row>
    <row r="215" spans="4:4" s="67" customFormat="1">
      <c r="D215" s="244"/>
    </row>
    <row r="216" spans="4:4" s="67" customFormat="1">
      <c r="D216" s="244"/>
    </row>
    <row r="217" spans="4:4" s="67" customFormat="1">
      <c r="D217" s="244"/>
    </row>
    <row r="218" spans="4:4" s="67" customFormat="1">
      <c r="D218" s="244"/>
    </row>
    <row r="219" spans="4:4" s="67" customFormat="1">
      <c r="D219" s="244"/>
    </row>
    <row r="220" spans="4:4" s="67" customFormat="1">
      <c r="D220" s="244"/>
    </row>
    <row r="221" spans="4:4" s="67" customFormat="1">
      <c r="D221" s="244"/>
    </row>
    <row r="222" spans="4:4" s="67" customFormat="1">
      <c r="D222" s="244"/>
    </row>
    <row r="223" spans="4:4" s="67" customFormat="1">
      <c r="D223" s="244"/>
    </row>
    <row r="224" spans="4:4" s="67" customFormat="1">
      <c r="D224" s="244"/>
    </row>
    <row r="225" spans="4:4" s="67" customFormat="1">
      <c r="D225" s="244"/>
    </row>
    <row r="226" spans="4:4" s="67" customFormat="1">
      <c r="D226" s="244"/>
    </row>
    <row r="227" spans="4:4" s="67" customFormat="1">
      <c r="D227" s="244"/>
    </row>
    <row r="228" spans="4:4" s="67" customFormat="1">
      <c r="D228" s="244"/>
    </row>
    <row r="229" spans="4:4" s="67" customFormat="1">
      <c r="D229" s="244"/>
    </row>
    <row r="230" spans="4:4" s="67" customFormat="1">
      <c r="D230" s="244"/>
    </row>
    <row r="231" spans="4:4" s="67" customFormat="1">
      <c r="D231" s="244"/>
    </row>
    <row r="232" spans="4:4" s="67" customFormat="1">
      <c r="D232" s="244"/>
    </row>
    <row r="233" spans="4:4" s="67" customFormat="1">
      <c r="D233" s="244"/>
    </row>
    <row r="234" spans="4:4" s="67" customFormat="1">
      <c r="D234" s="244"/>
    </row>
    <row r="235" spans="4:4" s="67" customFormat="1">
      <c r="D235" s="244"/>
    </row>
    <row r="236" spans="4:4" s="67" customFormat="1">
      <c r="D236" s="244"/>
    </row>
    <row r="237" spans="4:4" s="67" customFormat="1">
      <c r="D237" s="244"/>
    </row>
    <row r="238" spans="4:4" s="67" customFormat="1">
      <c r="D238" s="244"/>
    </row>
    <row r="239" spans="4:4" s="67" customFormat="1">
      <c r="D239" s="244"/>
    </row>
    <row r="240" spans="4:4" s="67" customFormat="1">
      <c r="D240" s="244"/>
    </row>
    <row r="241" spans="4:4" s="67" customFormat="1">
      <c r="D241" s="244"/>
    </row>
    <row r="242" spans="4:4" s="67" customFormat="1">
      <c r="D242" s="244"/>
    </row>
    <row r="243" spans="4:4" s="67" customFormat="1">
      <c r="D243" s="244"/>
    </row>
    <row r="244" spans="4:4" s="67" customFormat="1">
      <c r="D244" s="244"/>
    </row>
    <row r="245" spans="4:4" s="67" customFormat="1">
      <c r="D245" s="244"/>
    </row>
    <row r="246" spans="4:4" s="67" customFormat="1">
      <c r="D246" s="244"/>
    </row>
    <row r="247" spans="4:4" s="67" customFormat="1">
      <c r="D247" s="244"/>
    </row>
    <row r="248" spans="4:4" s="67" customFormat="1">
      <c r="D248" s="244"/>
    </row>
    <row r="249" spans="4:4" s="67" customFormat="1">
      <c r="D249" s="244"/>
    </row>
    <row r="250" spans="4:4" s="67" customFormat="1">
      <c r="D250" s="244"/>
    </row>
    <row r="251" spans="4:4" s="67" customFormat="1">
      <c r="D251" s="244"/>
    </row>
    <row r="252" spans="4:4" s="67" customFormat="1">
      <c r="D252" s="244"/>
    </row>
    <row r="253" spans="4:4" s="67" customFormat="1">
      <c r="D253" s="244"/>
    </row>
    <row r="254" spans="4:4" s="67" customFormat="1">
      <c r="D254" s="244"/>
    </row>
    <row r="255" spans="4:4" s="67" customFormat="1">
      <c r="D255" s="244"/>
    </row>
    <row r="256" spans="4:4" s="67" customFormat="1">
      <c r="D256" s="244"/>
    </row>
    <row r="257" spans="4:4" s="67" customFormat="1">
      <c r="D257" s="244"/>
    </row>
    <row r="258" spans="4:4" s="67" customFormat="1">
      <c r="D258" s="244"/>
    </row>
    <row r="259" spans="4:4" s="67" customFormat="1">
      <c r="D259" s="244"/>
    </row>
    <row r="260" spans="4:4" s="67" customFormat="1">
      <c r="D260" s="244"/>
    </row>
    <row r="261" spans="4:4" s="67" customFormat="1">
      <c r="D261" s="244"/>
    </row>
    <row r="262" spans="4:4" s="67" customFormat="1">
      <c r="D262" s="244"/>
    </row>
    <row r="263" spans="4:4" s="67" customFormat="1">
      <c r="D263" s="244"/>
    </row>
    <row r="264" spans="4:4" s="67" customFormat="1">
      <c r="D264" s="244"/>
    </row>
    <row r="265" spans="4:4" s="67" customFormat="1">
      <c r="D265" s="244"/>
    </row>
    <row r="266" spans="4:4" s="67" customFormat="1">
      <c r="D266" s="244"/>
    </row>
    <row r="267" spans="4:4" s="67" customFormat="1">
      <c r="D267" s="244"/>
    </row>
    <row r="268" spans="4:4" s="67" customFormat="1">
      <c r="D268" s="244"/>
    </row>
    <row r="269" spans="4:4" s="67" customFormat="1">
      <c r="D269" s="244"/>
    </row>
    <row r="270" spans="4:4" s="67" customFormat="1">
      <c r="D270" s="244"/>
    </row>
    <row r="271" spans="4:4" s="67" customFormat="1">
      <c r="D271" s="244"/>
    </row>
    <row r="272" spans="4:4" s="67" customFormat="1">
      <c r="D272" s="244"/>
    </row>
    <row r="273" spans="4:4" s="67" customFormat="1">
      <c r="D273" s="244"/>
    </row>
    <row r="274" spans="4:4" s="67" customFormat="1">
      <c r="D274" s="244"/>
    </row>
    <row r="275" spans="4:4" s="67" customFormat="1">
      <c r="D275" s="244"/>
    </row>
    <row r="276" spans="4:4" s="67" customFormat="1">
      <c r="D276" s="244"/>
    </row>
    <row r="277" spans="4:4" s="67" customFormat="1">
      <c r="D277" s="244"/>
    </row>
    <row r="278" spans="4:4" s="67" customFormat="1">
      <c r="D278" s="244"/>
    </row>
    <row r="279" spans="4:4" s="67" customFormat="1">
      <c r="D279" s="244"/>
    </row>
    <row r="280" spans="4:4" s="67" customFormat="1">
      <c r="D280" s="244"/>
    </row>
    <row r="281" spans="4:4" s="67" customFormat="1">
      <c r="D281" s="244"/>
    </row>
    <row r="282" spans="4:4" s="67" customFormat="1">
      <c r="D282" s="244"/>
    </row>
    <row r="283" spans="4:4" s="67" customFormat="1">
      <c r="D283" s="244"/>
    </row>
    <row r="284" spans="4:4" s="67" customFormat="1">
      <c r="D284" s="244"/>
    </row>
    <row r="285" spans="4:4" s="67" customFormat="1">
      <c r="D285" s="244"/>
    </row>
    <row r="286" spans="4:4" s="67" customFormat="1">
      <c r="D286" s="244"/>
    </row>
    <row r="287" spans="4:4" s="67" customFormat="1">
      <c r="D287" s="244"/>
    </row>
    <row r="288" spans="4:4" s="67" customFormat="1">
      <c r="D288" s="244"/>
    </row>
    <row r="289" spans="4:4" s="67" customFormat="1">
      <c r="D289" s="244"/>
    </row>
    <row r="290" spans="4:4" s="67" customFormat="1">
      <c r="D290" s="244"/>
    </row>
    <row r="291" spans="4:4" s="67" customFormat="1">
      <c r="D291" s="244"/>
    </row>
    <row r="292" spans="4:4" s="67" customFormat="1">
      <c r="D292" s="244"/>
    </row>
    <row r="293" spans="4:4" s="67" customFormat="1">
      <c r="D293" s="244"/>
    </row>
    <row r="294" spans="4:4" s="67" customFormat="1">
      <c r="D294" s="244"/>
    </row>
    <row r="295" spans="4:4" s="67" customFormat="1">
      <c r="D295" s="244"/>
    </row>
    <row r="296" spans="4:4" s="67" customFormat="1">
      <c r="D296" s="244"/>
    </row>
    <row r="297" spans="4:4" s="67" customFormat="1">
      <c r="D297" s="244"/>
    </row>
    <row r="298" spans="4:4" s="67" customFormat="1">
      <c r="D298" s="244"/>
    </row>
    <row r="299" spans="4:4" s="67" customFormat="1">
      <c r="D299" s="244"/>
    </row>
    <row r="300" spans="4:4" s="67" customFormat="1">
      <c r="D300" s="244"/>
    </row>
    <row r="301" spans="4:4" s="67" customFormat="1">
      <c r="D301" s="244"/>
    </row>
    <row r="302" spans="4:4" s="67" customFormat="1">
      <c r="D302" s="244"/>
    </row>
    <row r="303" spans="4:4" s="67" customFormat="1">
      <c r="D303" s="244"/>
    </row>
    <row r="304" spans="4:4" s="67" customFormat="1">
      <c r="D304" s="244"/>
    </row>
    <row r="305" spans="4:4" s="67" customFormat="1">
      <c r="D305" s="244"/>
    </row>
    <row r="306" spans="4:4" s="67" customFormat="1">
      <c r="D306" s="244"/>
    </row>
    <row r="307" spans="4:4" s="67" customFormat="1">
      <c r="D307" s="244"/>
    </row>
    <row r="308" spans="4:4" s="67" customFormat="1">
      <c r="D308" s="244"/>
    </row>
    <row r="309" spans="4:4" s="67" customFormat="1">
      <c r="D309" s="244"/>
    </row>
    <row r="310" spans="4:4" s="67" customFormat="1">
      <c r="D310" s="244"/>
    </row>
    <row r="311" spans="4:4" s="67" customFormat="1">
      <c r="D311" s="244"/>
    </row>
    <row r="312" spans="4:4" s="67" customFormat="1">
      <c r="D312" s="244"/>
    </row>
    <row r="313" spans="4:4" s="67" customFormat="1">
      <c r="D313" s="244"/>
    </row>
    <row r="314" spans="4:4" s="67" customFormat="1">
      <c r="D314" s="244"/>
    </row>
    <row r="315" spans="4:4" s="67" customFormat="1">
      <c r="D315" s="244"/>
    </row>
    <row r="316" spans="4:4" s="67" customFormat="1">
      <c r="D316" s="244"/>
    </row>
    <row r="317" spans="4:4" s="67" customFormat="1">
      <c r="D317" s="244"/>
    </row>
    <row r="318" spans="4:4" s="67" customFormat="1">
      <c r="D318" s="244"/>
    </row>
    <row r="319" spans="4:4" s="67" customFormat="1">
      <c r="D319" s="244"/>
    </row>
    <row r="320" spans="4:4" s="67" customFormat="1">
      <c r="D320" s="244"/>
    </row>
    <row r="321" spans="4:4" s="67" customFormat="1">
      <c r="D321" s="244"/>
    </row>
    <row r="322" spans="4:4" s="67" customFormat="1">
      <c r="D322" s="244"/>
    </row>
    <row r="323" spans="4:4" s="67" customFormat="1">
      <c r="D323" s="244"/>
    </row>
    <row r="324" spans="4:4" s="67" customFormat="1">
      <c r="D324" s="244"/>
    </row>
    <row r="325" spans="4:4" s="67" customFormat="1">
      <c r="D325" s="244"/>
    </row>
    <row r="326" spans="4:4" s="67" customFormat="1">
      <c r="D326" s="244"/>
    </row>
    <row r="327" spans="4:4" s="67" customFormat="1">
      <c r="D327" s="244"/>
    </row>
    <row r="328" spans="4:4" s="67" customFormat="1">
      <c r="D328" s="244"/>
    </row>
    <row r="329" spans="4:4" s="67" customFormat="1">
      <c r="D329" s="244"/>
    </row>
    <row r="330" spans="4:4" s="67" customFormat="1">
      <c r="D330" s="244"/>
    </row>
    <row r="331" spans="4:4" s="67" customFormat="1">
      <c r="D331" s="244"/>
    </row>
    <row r="332" spans="4:4" s="67" customFormat="1">
      <c r="D332" s="244"/>
    </row>
    <row r="333" spans="4:4" s="67" customFormat="1">
      <c r="D333" s="244"/>
    </row>
    <row r="334" spans="4:4" s="67" customFormat="1">
      <c r="D334" s="244"/>
    </row>
    <row r="335" spans="4:4" s="67" customFormat="1">
      <c r="D335" s="244"/>
    </row>
    <row r="336" spans="4:4" s="67" customFormat="1">
      <c r="D336" s="244"/>
    </row>
    <row r="337" spans="4:4" s="67" customFormat="1">
      <c r="D337" s="244"/>
    </row>
    <row r="338" spans="4:4" s="67" customFormat="1">
      <c r="D338" s="244"/>
    </row>
    <row r="339" spans="4:4" s="67" customFormat="1">
      <c r="D339" s="244"/>
    </row>
    <row r="340" spans="4:4" s="67" customFormat="1">
      <c r="D340" s="244"/>
    </row>
    <row r="341" spans="4:4" s="67" customFormat="1">
      <c r="D341" s="244"/>
    </row>
    <row r="342" spans="4:4" s="67" customFormat="1">
      <c r="D342" s="244"/>
    </row>
    <row r="343" spans="4:4" s="67" customFormat="1">
      <c r="D343" s="244"/>
    </row>
    <row r="344" spans="4:4" s="67" customFormat="1">
      <c r="D344" s="244"/>
    </row>
    <row r="345" spans="4:4" s="67" customFormat="1">
      <c r="D345" s="244"/>
    </row>
    <row r="346" spans="4:4" s="67" customFormat="1">
      <c r="D346" s="244"/>
    </row>
    <row r="347" spans="4:4" s="67" customFormat="1">
      <c r="D347" s="244"/>
    </row>
    <row r="348" spans="4:4" s="67" customFormat="1">
      <c r="D348" s="244"/>
    </row>
    <row r="349" spans="4:4" s="67" customFormat="1">
      <c r="D349" s="244"/>
    </row>
    <row r="350" spans="4:4" s="67" customFormat="1">
      <c r="D350" s="244"/>
    </row>
    <row r="351" spans="4:4" s="67" customFormat="1">
      <c r="D351" s="244"/>
    </row>
    <row r="352" spans="4:4" s="67" customFormat="1">
      <c r="D352" s="244"/>
    </row>
    <row r="353" spans="4:4" s="67" customFormat="1">
      <c r="D353" s="244"/>
    </row>
    <row r="354" spans="4:4" s="67" customFormat="1">
      <c r="D354" s="244"/>
    </row>
    <row r="355" spans="4:4" s="67" customFormat="1">
      <c r="D355" s="244"/>
    </row>
    <row r="356" spans="4:4" s="67" customFormat="1">
      <c r="D356" s="244"/>
    </row>
    <row r="357" spans="4:4" s="67" customFormat="1">
      <c r="D357" s="244"/>
    </row>
    <row r="358" spans="4:4" s="67" customFormat="1">
      <c r="D358" s="244"/>
    </row>
    <row r="359" spans="4:4" s="67" customFormat="1">
      <c r="D359" s="244"/>
    </row>
    <row r="360" spans="4:4" s="67" customFormat="1">
      <c r="D360" s="244"/>
    </row>
    <row r="361" spans="4:4" s="67" customFormat="1">
      <c r="D361" s="244"/>
    </row>
    <row r="362" spans="4:4" s="67" customFormat="1">
      <c r="D362" s="244"/>
    </row>
    <row r="363" spans="4:4" s="67" customFormat="1">
      <c r="D363" s="244"/>
    </row>
    <row r="364" spans="4:4" s="67" customFormat="1">
      <c r="D364" s="244"/>
    </row>
    <row r="365" spans="4:4" s="67" customFormat="1">
      <c r="D365" s="244"/>
    </row>
    <row r="366" spans="4:4" s="67" customFormat="1">
      <c r="D366" s="244"/>
    </row>
    <row r="367" spans="4:4" s="67" customFormat="1">
      <c r="D367" s="244"/>
    </row>
    <row r="368" spans="4:4" s="67" customFormat="1">
      <c r="D368" s="244"/>
    </row>
    <row r="369" spans="4:4" s="67" customFormat="1">
      <c r="D369" s="244"/>
    </row>
    <row r="370" spans="4:4" s="67" customFormat="1">
      <c r="D370" s="244"/>
    </row>
    <row r="371" spans="4:4" s="67" customFormat="1">
      <c r="D371" s="244"/>
    </row>
    <row r="372" spans="4:4" s="67" customFormat="1">
      <c r="D372" s="244"/>
    </row>
    <row r="373" spans="4:4" s="67" customFormat="1">
      <c r="D373" s="244"/>
    </row>
    <row r="374" spans="4:4" s="67" customFormat="1">
      <c r="D374" s="244"/>
    </row>
    <row r="375" spans="4:4" s="67" customFormat="1">
      <c r="D375" s="244"/>
    </row>
    <row r="376" spans="4:4" s="67" customFormat="1">
      <c r="D376" s="244"/>
    </row>
    <row r="377" spans="4:4" s="67" customFormat="1">
      <c r="D377" s="244"/>
    </row>
    <row r="378" spans="4:4" s="67" customFormat="1">
      <c r="D378" s="244"/>
    </row>
    <row r="379" spans="4:4" s="67" customFormat="1">
      <c r="D379" s="244"/>
    </row>
    <row r="380" spans="4:4" s="67" customFormat="1">
      <c r="D380" s="244"/>
    </row>
    <row r="381" spans="4:4" s="67" customFormat="1">
      <c r="D381" s="244"/>
    </row>
    <row r="382" spans="4:4" s="67" customFormat="1">
      <c r="D382" s="244"/>
    </row>
    <row r="383" spans="4:4" s="67" customFormat="1">
      <c r="D383" s="244"/>
    </row>
    <row r="384" spans="4:4" s="67" customFormat="1">
      <c r="D384" s="244"/>
    </row>
    <row r="385" spans="4:4" s="67" customFormat="1">
      <c r="D385" s="244"/>
    </row>
    <row r="386" spans="4:4" s="67" customFormat="1">
      <c r="D386" s="244"/>
    </row>
    <row r="387" spans="4:4" s="67" customFormat="1">
      <c r="D387" s="244"/>
    </row>
    <row r="388" spans="4:4" s="67" customFormat="1">
      <c r="D388" s="244"/>
    </row>
    <row r="389" spans="4:4" s="67" customFormat="1">
      <c r="D389" s="244"/>
    </row>
    <row r="390" spans="4:4" s="67" customFormat="1">
      <c r="D390" s="244"/>
    </row>
    <row r="391" spans="4:4" s="67" customFormat="1">
      <c r="D391" s="244"/>
    </row>
    <row r="392" spans="4:4" s="67" customFormat="1">
      <c r="D392" s="244"/>
    </row>
    <row r="393" spans="4:4" s="67" customFormat="1">
      <c r="D393" s="244"/>
    </row>
    <row r="394" spans="4:4" s="67" customFormat="1">
      <c r="D394" s="244"/>
    </row>
    <row r="395" spans="4:4" s="67" customFormat="1">
      <c r="D395" s="244"/>
    </row>
    <row r="396" spans="4:4" s="67" customFormat="1">
      <c r="D396" s="244"/>
    </row>
    <row r="397" spans="4:4" s="67" customFormat="1">
      <c r="D397" s="244"/>
    </row>
    <row r="398" spans="4:4" s="67" customFormat="1">
      <c r="D398" s="244"/>
    </row>
    <row r="399" spans="4:4" s="67" customFormat="1">
      <c r="D399" s="244"/>
    </row>
    <row r="400" spans="4:4" s="67" customFormat="1">
      <c r="D400" s="244"/>
    </row>
    <row r="401" spans="4:4" s="67" customFormat="1">
      <c r="D401" s="244"/>
    </row>
    <row r="402" spans="4:4" s="67" customFormat="1">
      <c r="D402" s="244"/>
    </row>
    <row r="403" spans="4:4" s="67" customFormat="1">
      <c r="D403" s="244"/>
    </row>
    <row r="404" spans="4:4" s="67" customFormat="1">
      <c r="D404" s="244"/>
    </row>
    <row r="405" spans="4:4" s="67" customFormat="1">
      <c r="D405" s="244"/>
    </row>
    <row r="406" spans="4:4" s="67" customFormat="1">
      <c r="D406" s="244"/>
    </row>
    <row r="407" spans="4:4" s="67" customFormat="1">
      <c r="D407" s="244"/>
    </row>
    <row r="408" spans="4:4" s="67" customFormat="1">
      <c r="D408" s="244"/>
    </row>
    <row r="409" spans="4:4" s="67" customFormat="1">
      <c r="D409" s="244"/>
    </row>
    <row r="410" spans="4:4" s="67" customFormat="1">
      <c r="D410" s="244"/>
    </row>
    <row r="411" spans="4:4" s="67" customFormat="1">
      <c r="D411" s="244"/>
    </row>
    <row r="412" spans="4:4" s="67" customFormat="1">
      <c r="D412" s="244"/>
    </row>
    <row r="413" spans="4:4" s="67" customFormat="1">
      <c r="D413" s="244"/>
    </row>
    <row r="414" spans="4:4" s="67" customFormat="1">
      <c r="D414" s="244"/>
    </row>
    <row r="415" spans="4:4" s="67" customFormat="1">
      <c r="D415" s="244"/>
    </row>
    <row r="416" spans="4:4" s="67" customFormat="1">
      <c r="D416" s="244"/>
    </row>
    <row r="417" spans="4:4" s="67" customFormat="1">
      <c r="D417" s="244"/>
    </row>
    <row r="418" spans="4:4" s="67" customFormat="1">
      <c r="D418" s="244"/>
    </row>
    <row r="419" spans="4:4" s="67" customFormat="1">
      <c r="D419" s="244"/>
    </row>
    <row r="420" spans="4:4" s="67" customFormat="1">
      <c r="D420" s="244"/>
    </row>
    <row r="421" spans="4:4" s="67" customFormat="1">
      <c r="D421" s="244"/>
    </row>
    <row r="422" spans="4:4" s="67" customFormat="1">
      <c r="D422" s="244"/>
    </row>
    <row r="423" spans="4:4" s="67" customFormat="1">
      <c r="D423" s="244"/>
    </row>
    <row r="424" spans="4:4" s="67" customFormat="1">
      <c r="D424" s="244"/>
    </row>
    <row r="425" spans="4:4" s="67" customFormat="1">
      <c r="D425" s="244"/>
    </row>
    <row r="426" spans="4:4" s="67" customFormat="1">
      <c r="D426" s="244"/>
    </row>
    <row r="427" spans="4:4" s="67" customFormat="1">
      <c r="D427" s="244"/>
    </row>
    <row r="428" spans="4:4" s="67" customFormat="1">
      <c r="D428" s="244"/>
    </row>
    <row r="429" spans="4:4" s="67" customFormat="1">
      <c r="D429" s="244"/>
    </row>
    <row r="430" spans="4:4" s="67" customFormat="1">
      <c r="D430" s="244"/>
    </row>
    <row r="431" spans="4:4" s="67" customFormat="1">
      <c r="D431" s="244"/>
    </row>
    <row r="432" spans="4:4" s="67" customFormat="1">
      <c r="D432" s="244"/>
    </row>
    <row r="433" spans="4:4" s="67" customFormat="1">
      <c r="D433" s="244"/>
    </row>
    <row r="434" spans="4:4" s="67" customFormat="1">
      <c r="D434" s="244"/>
    </row>
    <row r="435" spans="4:4" s="67" customFormat="1">
      <c r="D435" s="244"/>
    </row>
    <row r="436" spans="4:4" s="67" customFormat="1">
      <c r="D436" s="244"/>
    </row>
    <row r="437" spans="4:4" s="67" customFormat="1">
      <c r="D437" s="244"/>
    </row>
    <row r="438" spans="4:4" s="67" customFormat="1">
      <c r="D438" s="244"/>
    </row>
    <row r="439" spans="4:4" s="67" customFormat="1">
      <c r="D439" s="244"/>
    </row>
    <row r="440" spans="4:4" s="67" customFormat="1">
      <c r="D440" s="244"/>
    </row>
    <row r="441" spans="4:4" s="67" customFormat="1">
      <c r="D441" s="244"/>
    </row>
    <row r="442" spans="4:4" s="67" customFormat="1">
      <c r="D442" s="244"/>
    </row>
    <row r="443" spans="4:4" s="67" customFormat="1">
      <c r="D443" s="244"/>
    </row>
    <row r="444" spans="4:4" s="67" customFormat="1">
      <c r="D444" s="244"/>
    </row>
    <row r="445" spans="4:4" s="67" customFormat="1">
      <c r="D445" s="244"/>
    </row>
    <row r="446" spans="4:4" s="67" customFormat="1">
      <c r="D446" s="244"/>
    </row>
    <row r="447" spans="4:4" s="67" customFormat="1">
      <c r="D447" s="244"/>
    </row>
    <row r="448" spans="4:4" s="67" customFormat="1">
      <c r="D448" s="244"/>
    </row>
    <row r="449" spans="4:4" s="67" customFormat="1">
      <c r="D449" s="244"/>
    </row>
    <row r="450" spans="4:4" s="67" customFormat="1">
      <c r="D450" s="244"/>
    </row>
    <row r="451" spans="4:4" s="67" customFormat="1">
      <c r="D451" s="244"/>
    </row>
    <row r="452" spans="4:4" s="67" customFormat="1">
      <c r="D452" s="244"/>
    </row>
    <row r="453" spans="4:4" s="67" customFormat="1">
      <c r="D453" s="244"/>
    </row>
    <row r="454" spans="4:4" s="67" customFormat="1">
      <c r="D454" s="244"/>
    </row>
    <row r="455" spans="4:4" s="67" customFormat="1">
      <c r="D455" s="244"/>
    </row>
    <row r="456" spans="4:4" s="67" customFormat="1">
      <c r="D456" s="244"/>
    </row>
    <row r="457" spans="4:4" s="67" customFormat="1">
      <c r="D457" s="244"/>
    </row>
    <row r="458" spans="4:4" s="67" customFormat="1">
      <c r="D458" s="244"/>
    </row>
    <row r="459" spans="4:4" s="67" customFormat="1">
      <c r="D459" s="244"/>
    </row>
    <row r="460" spans="4:4" s="67" customFormat="1">
      <c r="D460" s="244"/>
    </row>
    <row r="461" spans="4:4" s="67" customFormat="1">
      <c r="D461" s="244"/>
    </row>
    <row r="462" spans="4:4" s="67" customFormat="1">
      <c r="D462" s="244"/>
    </row>
    <row r="463" spans="4:4" s="67" customFormat="1">
      <c r="D463" s="244"/>
    </row>
    <row r="464" spans="4:4" s="67" customFormat="1">
      <c r="D464" s="244"/>
    </row>
    <row r="465" spans="4:4" s="67" customFormat="1">
      <c r="D465" s="244"/>
    </row>
    <row r="466" spans="4:4" s="67" customFormat="1">
      <c r="D466" s="244"/>
    </row>
    <row r="467" spans="4:4" s="67" customFormat="1">
      <c r="D467" s="244"/>
    </row>
    <row r="468" spans="4:4" s="67" customFormat="1">
      <c r="D468" s="244"/>
    </row>
    <row r="469" spans="4:4" s="67" customFormat="1">
      <c r="D469" s="244"/>
    </row>
    <row r="470" spans="4:4" s="67" customFormat="1">
      <c r="D470" s="244"/>
    </row>
    <row r="471" spans="4:4" s="67" customFormat="1">
      <c r="D471" s="244"/>
    </row>
    <row r="472" spans="4:4" s="67" customFormat="1">
      <c r="D472" s="244"/>
    </row>
    <row r="473" spans="4:4" s="67" customFormat="1">
      <c r="D473" s="244"/>
    </row>
    <row r="474" spans="4:4" s="67" customFormat="1">
      <c r="D474" s="244"/>
    </row>
    <row r="475" spans="4:4" s="67" customFormat="1">
      <c r="D475" s="244"/>
    </row>
    <row r="476" spans="4:4" s="67" customFormat="1">
      <c r="D476" s="244"/>
    </row>
    <row r="477" spans="4:4" s="67" customFormat="1">
      <c r="D477" s="244"/>
    </row>
    <row r="478" spans="4:4" s="67" customFormat="1">
      <c r="D478" s="244"/>
    </row>
    <row r="479" spans="4:4" s="67" customFormat="1">
      <c r="D479" s="244"/>
    </row>
    <row r="480" spans="4:4" s="67" customFormat="1">
      <c r="D480" s="244"/>
    </row>
    <row r="481" spans="4:4" s="67" customFormat="1">
      <c r="D481" s="244"/>
    </row>
    <row r="482" spans="4:4" s="67" customFormat="1">
      <c r="D482" s="244"/>
    </row>
    <row r="483" spans="4:4" s="67" customFormat="1">
      <c r="D483" s="244"/>
    </row>
    <row r="484" spans="4:4" s="67" customFormat="1">
      <c r="D484" s="244"/>
    </row>
    <row r="485" spans="4:4" s="67" customFormat="1">
      <c r="D485" s="244"/>
    </row>
    <row r="486" spans="4:4" s="67" customFormat="1">
      <c r="D486" s="244"/>
    </row>
    <row r="487" spans="4:4" s="67" customFormat="1">
      <c r="D487" s="244"/>
    </row>
    <row r="488" spans="4:4" s="67" customFormat="1">
      <c r="D488" s="244"/>
    </row>
    <row r="489" spans="4:4" s="67" customFormat="1">
      <c r="D489" s="244"/>
    </row>
    <row r="490" spans="4:4" s="67" customFormat="1">
      <c r="D490" s="244"/>
    </row>
    <row r="491" spans="4:4" s="67" customFormat="1">
      <c r="D491" s="244"/>
    </row>
    <row r="492" spans="4:4" s="67" customFormat="1">
      <c r="D492" s="244"/>
    </row>
    <row r="493" spans="4:4" s="67" customFormat="1">
      <c r="D493" s="244"/>
    </row>
    <row r="494" spans="4:4" s="67" customFormat="1">
      <c r="D494" s="244"/>
    </row>
    <row r="495" spans="4:4" s="67" customFormat="1">
      <c r="D495" s="244"/>
    </row>
    <row r="496" spans="4:4" s="67" customFormat="1">
      <c r="D496" s="244"/>
    </row>
    <row r="497" spans="4:4" s="67" customFormat="1">
      <c r="D497" s="244"/>
    </row>
    <row r="498" spans="4:4" s="67" customFormat="1">
      <c r="D498" s="244"/>
    </row>
    <row r="499" spans="4:4" s="67" customFormat="1">
      <c r="D499" s="244"/>
    </row>
    <row r="500" spans="4:4" s="67" customFormat="1">
      <c r="D500" s="244"/>
    </row>
    <row r="501" spans="4:4" s="67" customFormat="1">
      <c r="D501" s="244"/>
    </row>
    <row r="502" spans="4:4" s="67" customFormat="1">
      <c r="D502" s="244"/>
    </row>
    <row r="503" spans="4:4" s="67" customFormat="1">
      <c r="D503" s="244"/>
    </row>
    <row r="504" spans="4:4" s="67" customFormat="1">
      <c r="D504" s="244"/>
    </row>
    <row r="505" spans="4:4" s="67" customFormat="1">
      <c r="D505" s="244"/>
    </row>
    <row r="506" spans="4:4" s="67" customFormat="1">
      <c r="D506" s="244"/>
    </row>
    <row r="507" spans="4:4" s="67" customFormat="1">
      <c r="D507" s="244"/>
    </row>
    <row r="508" spans="4:4" s="67" customFormat="1">
      <c r="D508" s="244"/>
    </row>
    <row r="509" spans="4:4" s="67" customFormat="1">
      <c r="D509" s="244"/>
    </row>
    <row r="510" spans="4:4" s="67" customFormat="1">
      <c r="D510" s="244"/>
    </row>
    <row r="511" spans="4:4" s="67" customFormat="1">
      <c r="D511" s="244"/>
    </row>
    <row r="512" spans="4:4" s="67" customFormat="1">
      <c r="D512" s="244"/>
    </row>
    <row r="513" spans="4:4" s="67" customFormat="1">
      <c r="D513" s="244"/>
    </row>
    <row r="514" spans="4:4" s="67" customFormat="1">
      <c r="D514" s="244"/>
    </row>
    <row r="515" spans="4:4" s="67" customFormat="1">
      <c r="D515" s="244"/>
    </row>
    <row r="516" spans="4:4" s="67" customFormat="1">
      <c r="D516" s="244"/>
    </row>
    <row r="517" spans="4:4" s="67" customFormat="1">
      <c r="D517" s="244"/>
    </row>
    <row r="518" spans="4:4" s="67" customFormat="1">
      <c r="D518" s="244"/>
    </row>
    <row r="519" spans="4:4" s="67" customFormat="1">
      <c r="D519" s="244"/>
    </row>
    <row r="520" spans="4:4" s="67" customFormat="1">
      <c r="D520" s="244"/>
    </row>
    <row r="521" spans="4:4" s="67" customFormat="1">
      <c r="D521" s="244"/>
    </row>
    <row r="522" spans="4:4" s="67" customFormat="1">
      <c r="D522" s="244"/>
    </row>
    <row r="523" spans="4:4" s="67" customFormat="1">
      <c r="D523" s="244"/>
    </row>
    <row r="524" spans="4:4" s="67" customFormat="1">
      <c r="D524" s="244"/>
    </row>
    <row r="525" spans="4:4" s="67" customFormat="1">
      <c r="D525" s="244"/>
    </row>
    <row r="526" spans="4:4" s="67" customFormat="1">
      <c r="D526" s="244"/>
    </row>
    <row r="527" spans="4:4" s="67" customFormat="1">
      <c r="D527" s="244"/>
    </row>
    <row r="528" spans="4:4" s="67" customFormat="1">
      <c r="D528" s="244"/>
    </row>
    <row r="529" spans="4:4" s="67" customFormat="1">
      <c r="D529" s="244"/>
    </row>
    <row r="530" spans="4:4" s="67" customFormat="1">
      <c r="D530" s="244"/>
    </row>
    <row r="531" spans="4:4" s="67" customFormat="1">
      <c r="D531" s="244"/>
    </row>
    <row r="532" spans="4:4" s="67" customFormat="1">
      <c r="D532" s="244"/>
    </row>
    <row r="533" spans="4:4" s="67" customFormat="1">
      <c r="D533" s="244"/>
    </row>
    <row r="534" spans="4:4" s="67" customFormat="1">
      <c r="D534" s="244"/>
    </row>
    <row r="535" spans="4:4" s="67" customFormat="1">
      <c r="D535" s="244"/>
    </row>
    <row r="536" spans="4:4" s="67" customFormat="1">
      <c r="D536" s="244"/>
    </row>
    <row r="537" spans="4:4" s="67" customFormat="1">
      <c r="D537" s="244"/>
    </row>
    <row r="538" spans="4:4" s="67" customFormat="1">
      <c r="D538" s="244"/>
    </row>
    <row r="539" spans="4:4" s="67" customFormat="1">
      <c r="D539" s="244"/>
    </row>
    <row r="540" spans="4:4" s="67" customFormat="1">
      <c r="D540" s="244"/>
    </row>
    <row r="541" spans="4:4" s="67" customFormat="1">
      <c r="D541" s="244"/>
    </row>
    <row r="542" spans="4:4" s="67" customFormat="1">
      <c r="D542" s="244"/>
    </row>
    <row r="543" spans="4:4" s="67" customFormat="1">
      <c r="D543" s="244"/>
    </row>
    <row r="544" spans="4:4" s="67" customFormat="1">
      <c r="D544" s="244"/>
    </row>
    <row r="545" spans="4:4" s="67" customFormat="1">
      <c r="D545" s="244"/>
    </row>
    <row r="546" spans="4:4" s="67" customFormat="1">
      <c r="D546" s="244"/>
    </row>
    <row r="547" spans="4:4" s="67" customFormat="1">
      <c r="D547" s="244"/>
    </row>
    <row r="548" spans="4:4" s="67" customFormat="1">
      <c r="D548" s="244"/>
    </row>
    <row r="549" spans="4:4" s="67" customFormat="1">
      <c r="D549" s="244"/>
    </row>
    <row r="550" spans="4:4" s="67" customFormat="1">
      <c r="D550" s="244"/>
    </row>
    <row r="551" spans="4:4" s="67" customFormat="1">
      <c r="D551" s="244"/>
    </row>
    <row r="552" spans="4:4" s="67" customFormat="1">
      <c r="D552" s="244"/>
    </row>
    <row r="553" spans="4:4" s="67" customFormat="1">
      <c r="D553" s="244"/>
    </row>
    <row r="554" spans="4:4" s="67" customFormat="1">
      <c r="D554" s="244"/>
    </row>
    <row r="555" spans="4:4" s="67" customFormat="1">
      <c r="D555" s="244"/>
    </row>
    <row r="556" spans="4:4" s="67" customFormat="1">
      <c r="D556" s="244"/>
    </row>
    <row r="557" spans="4:4" s="67" customFormat="1">
      <c r="D557" s="244"/>
    </row>
    <row r="558" spans="4:4" s="67" customFormat="1">
      <c r="D558" s="244"/>
    </row>
    <row r="559" spans="4:4" s="67" customFormat="1">
      <c r="D559" s="244"/>
    </row>
    <row r="560" spans="4:4" s="67" customFormat="1">
      <c r="D560" s="244"/>
    </row>
    <row r="561" spans="4:4" s="67" customFormat="1">
      <c r="D561" s="244"/>
    </row>
    <row r="562" spans="4:4" s="67" customFormat="1">
      <c r="D562" s="244"/>
    </row>
    <row r="563" spans="4:4" s="67" customFormat="1">
      <c r="D563" s="244"/>
    </row>
    <row r="564" spans="4:4" s="67" customFormat="1">
      <c r="D564" s="244"/>
    </row>
    <row r="565" spans="4:4" s="67" customFormat="1">
      <c r="D565" s="244"/>
    </row>
    <row r="566" spans="4:4" s="67" customFormat="1">
      <c r="D566" s="244"/>
    </row>
    <row r="567" spans="4:4" s="67" customFormat="1">
      <c r="D567" s="244"/>
    </row>
    <row r="568" spans="4:4" s="67" customFormat="1">
      <c r="D568" s="244"/>
    </row>
    <row r="569" spans="4:4" s="67" customFormat="1">
      <c r="D569" s="244"/>
    </row>
    <row r="570" spans="4:4" s="67" customFormat="1">
      <c r="D570" s="244"/>
    </row>
    <row r="571" spans="4:4" s="67" customFormat="1">
      <c r="D571" s="244"/>
    </row>
    <row r="572" spans="4:4" s="67" customFormat="1">
      <c r="D572" s="244"/>
    </row>
    <row r="573" spans="4:4" s="67" customFormat="1">
      <c r="D573" s="244"/>
    </row>
    <row r="574" spans="4:4" s="67" customFormat="1">
      <c r="D574" s="244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8740157480314965" right="0.39370078740157483" top="0.78740157480314965" bottom="0.78740157480314965" header="0.51181102362204722" footer="0.51181102362204722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zoomScaleNormal="100" workbookViewId="0">
      <pane ySplit="11" topLeftCell="A80" activePane="bottomLeft" state="frozen"/>
      <selection pane="bottomLeft" sqref="A1:E83"/>
    </sheetView>
  </sheetViews>
  <sheetFormatPr defaultRowHeight="16.5"/>
  <cols>
    <col min="1" max="1" width="50" style="2" customWidth="1"/>
    <col min="2" max="3" width="9.28515625" style="2" customWidth="1"/>
    <col min="4" max="4" width="11.5703125" style="2" customWidth="1"/>
    <col min="5" max="5" width="11.85546875" style="2" customWidth="1"/>
    <col min="6" max="6" width="10" style="2" customWidth="1"/>
    <col min="7" max="7" width="7.28515625" style="2" customWidth="1"/>
    <col min="8" max="8" width="4.85546875" style="2" customWidth="1"/>
    <col min="9" max="9" width="3.42578125" style="2" customWidth="1"/>
    <col min="10" max="10" width="4.140625" style="2" customWidth="1"/>
    <col min="11" max="11" width="3.42578125" style="2" customWidth="1"/>
    <col min="12" max="16384" width="9.140625" style="2"/>
  </cols>
  <sheetData>
    <row r="1" spans="1:9">
      <c r="A1" s="2" t="s">
        <v>328</v>
      </c>
      <c r="C1" s="318" t="s">
        <v>307</v>
      </c>
      <c r="D1" s="318"/>
      <c r="E1" s="318"/>
    </row>
    <row r="2" spans="1:9">
      <c r="A2" s="318" t="s">
        <v>13</v>
      </c>
      <c r="B2" s="318"/>
      <c r="C2" s="318"/>
      <c r="D2" s="318"/>
      <c r="E2" s="318"/>
    </row>
    <row r="3" spans="1:9">
      <c r="A3" s="318" t="s">
        <v>18</v>
      </c>
      <c r="B3" s="318"/>
      <c r="C3" s="318"/>
      <c r="D3" s="318"/>
      <c r="E3" s="318"/>
    </row>
    <row r="4" spans="1:9">
      <c r="A4" s="318" t="s">
        <v>289</v>
      </c>
      <c r="B4" s="318"/>
      <c r="C4" s="318"/>
      <c r="D4" s="318"/>
      <c r="E4" s="318"/>
    </row>
    <row r="5" spans="1:9">
      <c r="A5" s="318"/>
      <c r="B5" s="318"/>
      <c r="C5" s="318" t="s">
        <v>396</v>
      </c>
      <c r="D5" s="318"/>
      <c r="E5" s="336"/>
    </row>
    <row r="6" spans="1:9" ht="12.75" customHeight="1"/>
    <row r="7" spans="1:9">
      <c r="A7" s="342" t="s">
        <v>338</v>
      </c>
      <c r="B7" s="342"/>
      <c r="C7" s="342"/>
      <c r="D7" s="342"/>
      <c r="E7" s="70"/>
      <c r="F7" s="70"/>
      <c r="G7" s="67"/>
    </row>
    <row r="8" spans="1:9" ht="52.5" customHeight="1">
      <c r="A8" s="342"/>
      <c r="B8" s="342"/>
      <c r="C8" s="342"/>
      <c r="D8" s="342"/>
      <c r="E8" s="70"/>
      <c r="F8" s="70"/>
    </row>
    <row r="9" spans="1:9">
      <c r="A9" s="349"/>
      <c r="B9" s="349"/>
      <c r="C9" s="349"/>
      <c r="D9" s="349"/>
      <c r="E9" s="70"/>
      <c r="F9" s="70"/>
    </row>
    <row r="10" spans="1:9" ht="12.75" customHeight="1">
      <c r="A10" s="344" t="s">
        <v>2</v>
      </c>
      <c r="B10" s="344" t="s">
        <v>61</v>
      </c>
      <c r="C10" s="344" t="s">
        <v>62</v>
      </c>
      <c r="D10" s="347" t="s">
        <v>292</v>
      </c>
      <c r="E10" s="347" t="s">
        <v>339</v>
      </c>
      <c r="F10" s="348"/>
    </row>
    <row r="11" spans="1:9" ht="51" customHeight="1">
      <c r="A11" s="345"/>
      <c r="B11" s="345"/>
      <c r="C11" s="345"/>
      <c r="D11" s="347"/>
      <c r="E11" s="347"/>
      <c r="F11" s="348"/>
      <c r="G11" s="234"/>
      <c r="H11" s="234"/>
      <c r="I11" s="234"/>
    </row>
    <row r="12" spans="1:9" ht="51.75" customHeight="1">
      <c r="A12" s="258" t="s">
        <v>63</v>
      </c>
      <c r="B12" s="259" t="s">
        <v>70</v>
      </c>
      <c r="C12" s="47"/>
      <c r="D12" s="87">
        <f>D13+D16+D19</f>
        <v>782029.12</v>
      </c>
      <c r="E12" s="87">
        <f>E13+E16+E19</f>
        <v>815656.37</v>
      </c>
      <c r="F12" s="260"/>
    </row>
    <row r="13" spans="1:9" ht="63.75" customHeight="1">
      <c r="A13" s="27" t="s">
        <v>64</v>
      </c>
      <c r="B13" s="46" t="s">
        <v>71</v>
      </c>
      <c r="C13" s="76"/>
      <c r="D13" s="74">
        <f>D14</f>
        <v>485000.17</v>
      </c>
      <c r="E13" s="74">
        <f>E14</f>
        <v>505855.18</v>
      </c>
      <c r="F13" s="249"/>
    </row>
    <row r="14" spans="1:9" ht="63.75" customHeight="1">
      <c r="A14" s="45" t="s">
        <v>301</v>
      </c>
      <c r="B14" s="46" t="s">
        <v>72</v>
      </c>
      <c r="C14" s="76"/>
      <c r="D14" s="74">
        <f>D15</f>
        <v>485000.17</v>
      </c>
      <c r="E14" s="74">
        <f>E15</f>
        <v>505855.18</v>
      </c>
      <c r="F14" s="249"/>
    </row>
    <row r="15" spans="1:9" ht="36.75" customHeight="1">
      <c r="A15" s="45" t="s">
        <v>100</v>
      </c>
      <c r="B15" s="282"/>
      <c r="C15" s="60">
        <v>200</v>
      </c>
      <c r="D15" s="74">
        <v>485000.17</v>
      </c>
      <c r="E15" s="74">
        <v>505855.18</v>
      </c>
      <c r="F15" s="249"/>
    </row>
    <row r="16" spans="1:9" ht="46.5" customHeight="1">
      <c r="A16" s="27" t="s">
        <v>66</v>
      </c>
      <c r="B16" s="46" t="s">
        <v>73</v>
      </c>
      <c r="C16" s="76"/>
      <c r="D16" s="74">
        <f>D17</f>
        <v>246688.86</v>
      </c>
      <c r="E16" s="74">
        <f>E17</f>
        <v>257296.48</v>
      </c>
      <c r="F16" s="77"/>
    </row>
    <row r="17" spans="1:6" ht="87.75" customHeight="1">
      <c r="A17" s="45" t="s">
        <v>300</v>
      </c>
      <c r="B17" s="47" t="s">
        <v>299</v>
      </c>
      <c r="C17" s="76"/>
      <c r="D17" s="74">
        <f>D18</f>
        <v>246688.86</v>
      </c>
      <c r="E17" s="74">
        <f>E18</f>
        <v>257296.48</v>
      </c>
      <c r="F17" s="249"/>
    </row>
    <row r="18" spans="1:6" ht="33.75" customHeight="1">
      <c r="A18" s="45" t="s">
        <v>100</v>
      </c>
      <c r="B18" s="282"/>
      <c r="C18" s="60">
        <v>200</v>
      </c>
      <c r="D18" s="74">
        <v>246688.86</v>
      </c>
      <c r="E18" s="74">
        <v>257296.48</v>
      </c>
      <c r="F18" s="249"/>
    </row>
    <row r="19" spans="1:6" ht="21.75" customHeight="1">
      <c r="A19" s="27" t="s">
        <v>68</v>
      </c>
      <c r="B19" s="46" t="s">
        <v>75</v>
      </c>
      <c r="C19" s="76"/>
      <c r="D19" s="74">
        <f>D20</f>
        <v>50340.09</v>
      </c>
      <c r="E19" s="74">
        <f>E20</f>
        <v>52504.71</v>
      </c>
      <c r="F19" s="249"/>
    </row>
    <row r="20" spans="1:6" ht="48.75" customHeight="1">
      <c r="A20" s="48" t="s">
        <v>298</v>
      </c>
      <c r="B20" s="47" t="s">
        <v>297</v>
      </c>
      <c r="C20" s="76"/>
      <c r="D20" s="74">
        <f>D21</f>
        <v>50340.09</v>
      </c>
      <c r="E20" s="74">
        <f>E21</f>
        <v>52504.71</v>
      </c>
      <c r="F20" s="77"/>
    </row>
    <row r="21" spans="1:6" ht="34.5" customHeight="1">
      <c r="A21" s="45" t="s">
        <v>100</v>
      </c>
      <c r="B21" s="282"/>
      <c r="C21" s="60">
        <v>200</v>
      </c>
      <c r="D21" s="74">
        <v>50340.09</v>
      </c>
      <c r="E21" s="86">
        <v>52504.71</v>
      </c>
      <c r="F21" s="77"/>
    </row>
    <row r="22" spans="1:6" ht="32.25" customHeight="1">
      <c r="A22" s="258" t="s">
        <v>77</v>
      </c>
      <c r="B22" s="259" t="s">
        <v>82</v>
      </c>
      <c r="C22" s="76"/>
      <c r="D22" s="74">
        <f t="shared" ref="D22:E24" si="0">D23</f>
        <v>69339.17</v>
      </c>
      <c r="E22" s="74">
        <f t="shared" si="0"/>
        <v>72320.75</v>
      </c>
      <c r="F22" s="77"/>
    </row>
    <row r="23" spans="1:6" ht="57" customHeight="1">
      <c r="A23" s="27" t="s">
        <v>78</v>
      </c>
      <c r="B23" s="46" t="s">
        <v>83</v>
      </c>
      <c r="C23" s="76"/>
      <c r="D23" s="74">
        <f t="shared" si="0"/>
        <v>69339.17</v>
      </c>
      <c r="E23" s="74">
        <f t="shared" si="0"/>
        <v>72320.75</v>
      </c>
      <c r="F23" s="77"/>
    </row>
    <row r="24" spans="1:6" ht="66" customHeight="1">
      <c r="A24" s="48" t="s">
        <v>296</v>
      </c>
      <c r="B24" s="47" t="s">
        <v>295</v>
      </c>
      <c r="C24" s="76"/>
      <c r="D24" s="74">
        <f t="shared" si="0"/>
        <v>69339.17</v>
      </c>
      <c r="E24" s="74">
        <f t="shared" si="0"/>
        <v>72320.75</v>
      </c>
      <c r="F24" s="77"/>
    </row>
    <row r="25" spans="1:6" ht="34.5" customHeight="1">
      <c r="A25" s="45" t="s">
        <v>100</v>
      </c>
      <c r="B25" s="282"/>
      <c r="C25" s="60">
        <v>200</v>
      </c>
      <c r="D25" s="74">
        <v>69339.17</v>
      </c>
      <c r="E25" s="86">
        <v>72320.75</v>
      </c>
      <c r="F25" s="77"/>
    </row>
    <row r="26" spans="1:6" ht="48.75" customHeight="1">
      <c r="A26" s="258" t="s">
        <v>80</v>
      </c>
      <c r="B26" s="259" t="s">
        <v>85</v>
      </c>
      <c r="C26" s="76"/>
      <c r="D26" s="74">
        <f>D27</f>
        <v>500000</v>
      </c>
      <c r="E26" s="74">
        <f>E27</f>
        <v>500000</v>
      </c>
      <c r="F26" s="77"/>
    </row>
    <row r="27" spans="1:6" ht="72.75" customHeight="1">
      <c r="A27" s="60" t="s">
        <v>87</v>
      </c>
      <c r="B27" s="47" t="s">
        <v>103</v>
      </c>
      <c r="C27" s="47"/>
      <c r="D27" s="87">
        <f>D28</f>
        <v>500000</v>
      </c>
      <c r="E27" s="86">
        <f>E28</f>
        <v>500000</v>
      </c>
      <c r="F27" s="261"/>
    </row>
    <row r="28" spans="1:6" ht="63" customHeight="1">
      <c r="A28" s="30" t="s">
        <v>88</v>
      </c>
      <c r="B28" s="46" t="s">
        <v>104</v>
      </c>
      <c r="C28" s="262"/>
      <c r="D28" s="86">
        <v>500000</v>
      </c>
      <c r="E28" s="86">
        <f>E29</f>
        <v>500000</v>
      </c>
      <c r="F28" s="77"/>
    </row>
    <row r="29" spans="1:6" ht="21" customHeight="1">
      <c r="A29" s="45" t="s">
        <v>101</v>
      </c>
      <c r="B29" s="61"/>
      <c r="C29" s="60">
        <v>800</v>
      </c>
      <c r="D29" s="86">
        <v>500000</v>
      </c>
      <c r="E29" s="86">
        <v>500000</v>
      </c>
      <c r="F29" s="77"/>
    </row>
    <row r="30" spans="1:6" ht="52.5" customHeight="1">
      <c r="A30" s="263" t="s">
        <v>162</v>
      </c>
      <c r="B30" s="264" t="s">
        <v>92</v>
      </c>
      <c r="C30" s="76"/>
      <c r="D30" s="74">
        <f t="shared" ref="D30:E32" si="1">D31</f>
        <v>250000</v>
      </c>
      <c r="E30" s="74">
        <f t="shared" si="1"/>
        <v>250000</v>
      </c>
      <c r="F30" s="77"/>
    </row>
    <row r="31" spans="1:6" ht="67.5" customHeight="1">
      <c r="A31" s="58" t="s">
        <v>89</v>
      </c>
      <c r="B31" s="59" t="s">
        <v>93</v>
      </c>
      <c r="C31" s="76"/>
      <c r="D31" s="74">
        <f t="shared" si="1"/>
        <v>250000</v>
      </c>
      <c r="E31" s="74">
        <f t="shared" si="1"/>
        <v>250000</v>
      </c>
      <c r="F31" s="77"/>
    </row>
    <row r="32" spans="1:6" ht="28.5" customHeight="1">
      <c r="A32" s="27" t="s">
        <v>90</v>
      </c>
      <c r="B32" s="46" t="s">
        <v>94</v>
      </c>
      <c r="C32" s="265"/>
      <c r="D32" s="93">
        <f t="shared" si="1"/>
        <v>250000</v>
      </c>
      <c r="E32" s="93">
        <f t="shared" si="1"/>
        <v>250000</v>
      </c>
      <c r="F32" s="77"/>
    </row>
    <row r="33" spans="1:6" ht="32.25" customHeight="1">
      <c r="A33" s="45" t="s">
        <v>100</v>
      </c>
      <c r="B33" s="282"/>
      <c r="C33" s="58">
        <v>200</v>
      </c>
      <c r="D33" s="93">
        <v>250000</v>
      </c>
      <c r="E33" s="86">
        <v>250000</v>
      </c>
      <c r="F33" s="77"/>
    </row>
    <row r="34" spans="1:6" ht="42" customHeight="1">
      <c r="A34" s="258" t="s">
        <v>106</v>
      </c>
      <c r="B34" s="259" t="s">
        <v>109</v>
      </c>
      <c r="C34" s="266"/>
      <c r="D34" s="86">
        <f>D35</f>
        <v>13355079.720000001</v>
      </c>
      <c r="E34" s="86">
        <f>E35</f>
        <v>13391327.720000001</v>
      </c>
      <c r="F34" s="77"/>
    </row>
    <row r="35" spans="1:6" ht="46.5" customHeight="1">
      <c r="A35" s="27" t="s">
        <v>107</v>
      </c>
      <c r="B35" s="46" t="s">
        <v>110</v>
      </c>
      <c r="C35" s="266"/>
      <c r="D35" s="86">
        <f>D38+D40+D42+D36</f>
        <v>13355079.720000001</v>
      </c>
      <c r="E35" s="86">
        <f>E38+E40+E42+E36</f>
        <v>13391327.720000001</v>
      </c>
      <c r="F35" s="77"/>
    </row>
    <row r="36" spans="1:6" ht="87" customHeight="1">
      <c r="A36" s="45" t="s">
        <v>387</v>
      </c>
      <c r="B36" s="46" t="s">
        <v>386</v>
      </c>
      <c r="C36" s="266"/>
      <c r="D36" s="86">
        <v>52456.72</v>
      </c>
      <c r="E36" s="86">
        <v>52456.72</v>
      </c>
      <c r="F36" s="77"/>
    </row>
    <row r="37" spans="1:6" ht="32.25" customHeight="1">
      <c r="A37" s="97" t="s">
        <v>99</v>
      </c>
      <c r="B37" s="46"/>
      <c r="C37" s="266" t="s">
        <v>388</v>
      </c>
      <c r="D37" s="86">
        <v>52456.72</v>
      </c>
      <c r="E37" s="86">
        <v>52456.72</v>
      </c>
      <c r="F37" s="77"/>
    </row>
    <row r="38" spans="1:6" ht="51.75" customHeight="1">
      <c r="A38" s="27" t="s">
        <v>108</v>
      </c>
      <c r="B38" s="47" t="s">
        <v>111</v>
      </c>
      <c r="C38" s="266"/>
      <c r="D38" s="86">
        <f>D39</f>
        <v>9387000</v>
      </c>
      <c r="E38" s="86">
        <f>E39</f>
        <v>10169000</v>
      </c>
      <c r="F38" s="77"/>
    </row>
    <row r="39" spans="1:6" ht="33.75" customHeight="1">
      <c r="A39" s="45" t="s">
        <v>100</v>
      </c>
      <c r="B39" s="282"/>
      <c r="C39" s="60">
        <v>200</v>
      </c>
      <c r="D39" s="86">
        <v>9387000</v>
      </c>
      <c r="E39" s="86">
        <v>10169000</v>
      </c>
      <c r="F39" s="77"/>
    </row>
    <row r="40" spans="1:6" ht="51.75" customHeight="1">
      <c r="A40" s="27" t="s">
        <v>112</v>
      </c>
      <c r="B40" s="46" t="s">
        <v>114</v>
      </c>
      <c r="C40" s="266"/>
      <c r="D40" s="86">
        <f>D41</f>
        <v>2044000</v>
      </c>
      <c r="E40" s="86">
        <f>E41</f>
        <v>1655000</v>
      </c>
      <c r="F40" s="77"/>
    </row>
    <row r="41" spans="1:6" ht="33" customHeight="1">
      <c r="A41" s="45" t="s">
        <v>100</v>
      </c>
      <c r="B41" s="282"/>
      <c r="C41" s="60">
        <v>200</v>
      </c>
      <c r="D41" s="86">
        <v>2044000</v>
      </c>
      <c r="E41" s="86">
        <v>1655000</v>
      </c>
      <c r="F41" s="77"/>
    </row>
    <row r="42" spans="1:6" ht="45" customHeight="1">
      <c r="A42" s="27" t="s">
        <v>113</v>
      </c>
      <c r="B42" s="47" t="s">
        <v>115</v>
      </c>
      <c r="C42" s="266"/>
      <c r="D42" s="86">
        <f>D43</f>
        <v>1871623</v>
      </c>
      <c r="E42" s="86">
        <f>E43</f>
        <v>1514871</v>
      </c>
      <c r="F42" s="77"/>
    </row>
    <row r="43" spans="1:6" ht="35.25" customHeight="1">
      <c r="A43" s="45" t="s">
        <v>100</v>
      </c>
      <c r="B43" s="282"/>
      <c r="C43" s="60">
        <v>200</v>
      </c>
      <c r="D43" s="86">
        <v>1871623</v>
      </c>
      <c r="E43" s="86">
        <v>1514871</v>
      </c>
      <c r="F43" s="77"/>
    </row>
    <row r="44" spans="1:6" ht="73.5" customHeight="1">
      <c r="A44" s="263" t="s">
        <v>116</v>
      </c>
      <c r="B44" s="264" t="s">
        <v>121</v>
      </c>
      <c r="C44" s="266"/>
      <c r="D44" s="86">
        <f>D45</f>
        <v>261000</v>
      </c>
      <c r="E44" s="86">
        <f>E45</f>
        <v>261000</v>
      </c>
      <c r="F44" s="77"/>
    </row>
    <row r="45" spans="1:6" ht="77.25" customHeight="1">
      <c r="A45" s="58" t="s">
        <v>117</v>
      </c>
      <c r="B45" s="59" t="s">
        <v>122</v>
      </c>
      <c r="C45" s="266"/>
      <c r="D45" s="86">
        <f>D46+D48</f>
        <v>261000</v>
      </c>
      <c r="E45" s="86">
        <f>E46+E48</f>
        <v>261000</v>
      </c>
      <c r="F45" s="77"/>
    </row>
    <row r="46" spans="1:6" ht="42.75" customHeight="1">
      <c r="A46" s="27" t="s">
        <v>118</v>
      </c>
      <c r="B46" s="46" t="s">
        <v>123</v>
      </c>
      <c r="C46" s="266"/>
      <c r="D46" s="86">
        <f>D47</f>
        <v>256000</v>
      </c>
      <c r="E46" s="86">
        <f>E47</f>
        <v>256000</v>
      </c>
      <c r="F46" s="77"/>
    </row>
    <row r="47" spans="1:6" ht="32.25" customHeight="1">
      <c r="A47" s="45" t="s">
        <v>100</v>
      </c>
      <c r="B47" s="282"/>
      <c r="C47" s="58">
        <v>200</v>
      </c>
      <c r="D47" s="86">
        <v>256000</v>
      </c>
      <c r="E47" s="86">
        <v>256000</v>
      </c>
      <c r="F47" s="77"/>
    </row>
    <row r="48" spans="1:6" ht="43.5" customHeight="1">
      <c r="A48" s="27" t="s">
        <v>119</v>
      </c>
      <c r="B48" s="46" t="s">
        <v>124</v>
      </c>
      <c r="C48" s="266"/>
      <c r="D48" s="86">
        <f>D49</f>
        <v>5000</v>
      </c>
      <c r="E48" s="86">
        <f>E49</f>
        <v>5000</v>
      </c>
      <c r="F48" s="77"/>
    </row>
    <row r="49" spans="1:6" ht="33" customHeight="1">
      <c r="A49" s="45" t="s">
        <v>100</v>
      </c>
      <c r="B49" s="282"/>
      <c r="C49" s="58">
        <v>200</v>
      </c>
      <c r="D49" s="86">
        <v>5000</v>
      </c>
      <c r="E49" s="86">
        <v>5000</v>
      </c>
      <c r="F49" s="77"/>
    </row>
    <row r="50" spans="1:6" ht="33" customHeight="1">
      <c r="A50" s="263" t="s">
        <v>120</v>
      </c>
      <c r="B50" s="264" t="s">
        <v>125</v>
      </c>
      <c r="C50" s="266"/>
      <c r="D50" s="86">
        <f>D51</f>
        <v>5918586.7300000004</v>
      </c>
      <c r="E50" s="86">
        <f>E51</f>
        <v>6073477.9000000004</v>
      </c>
      <c r="F50" s="77"/>
    </row>
    <row r="51" spans="1:6" ht="45" customHeight="1">
      <c r="A51" s="60" t="s">
        <v>126</v>
      </c>
      <c r="B51" s="47" t="s">
        <v>131</v>
      </c>
      <c r="C51" s="266"/>
      <c r="D51" s="86">
        <f>D52+D54+D56+D58</f>
        <v>5918586.7300000004</v>
      </c>
      <c r="E51" s="86">
        <f>E52+E54+E56+E58</f>
        <v>6073477.9000000004</v>
      </c>
      <c r="F51" s="77"/>
    </row>
    <row r="52" spans="1:6" ht="29.25" customHeight="1">
      <c r="A52" s="58" t="s">
        <v>127</v>
      </c>
      <c r="B52" s="59" t="s">
        <v>132</v>
      </c>
      <c r="C52" s="266"/>
      <c r="D52" s="86">
        <f>D53</f>
        <v>3000000</v>
      </c>
      <c r="E52" s="86">
        <f>E53</f>
        <v>3300000</v>
      </c>
      <c r="F52" s="77"/>
    </row>
    <row r="53" spans="1:6" ht="33.75" customHeight="1">
      <c r="A53" s="45" t="s">
        <v>100</v>
      </c>
      <c r="B53" s="282"/>
      <c r="C53" s="58">
        <v>200</v>
      </c>
      <c r="D53" s="86">
        <v>3000000</v>
      </c>
      <c r="E53" s="86">
        <v>3300000</v>
      </c>
      <c r="F53" s="77"/>
    </row>
    <row r="54" spans="1:6" ht="33" customHeight="1">
      <c r="A54" s="58" t="s">
        <v>128</v>
      </c>
      <c r="B54" s="59" t="s">
        <v>133</v>
      </c>
      <c r="C54" s="76"/>
      <c r="D54" s="74">
        <f>D55</f>
        <v>700000</v>
      </c>
      <c r="E54" s="86">
        <f>E55</f>
        <v>622700</v>
      </c>
      <c r="F54" s="77"/>
    </row>
    <row r="55" spans="1:6" ht="33" customHeight="1">
      <c r="A55" s="45" t="s">
        <v>100</v>
      </c>
      <c r="B55" s="282"/>
      <c r="C55" s="58">
        <v>200</v>
      </c>
      <c r="D55" s="74">
        <v>700000</v>
      </c>
      <c r="E55" s="86">
        <v>622700</v>
      </c>
      <c r="F55" s="77"/>
    </row>
    <row r="56" spans="1:6" ht="34.5" customHeight="1">
      <c r="A56" s="58" t="s">
        <v>129</v>
      </c>
      <c r="B56" s="59" t="s">
        <v>134</v>
      </c>
      <c r="C56" s="76"/>
      <c r="D56" s="74">
        <f>D57</f>
        <v>150000</v>
      </c>
      <c r="E56" s="86">
        <f>E57</f>
        <v>150000</v>
      </c>
      <c r="F56" s="77"/>
    </row>
    <row r="57" spans="1:6" ht="30" customHeight="1">
      <c r="A57" s="45" t="s">
        <v>100</v>
      </c>
      <c r="B57" s="282"/>
      <c r="C57" s="58">
        <v>200</v>
      </c>
      <c r="D57" s="74">
        <v>150000</v>
      </c>
      <c r="E57" s="86">
        <v>150000</v>
      </c>
      <c r="F57" s="77"/>
    </row>
    <row r="58" spans="1:6" ht="32.25" customHeight="1">
      <c r="A58" s="58" t="s">
        <v>130</v>
      </c>
      <c r="B58" s="59" t="s">
        <v>135</v>
      </c>
      <c r="C58" s="76"/>
      <c r="D58" s="74">
        <f>D59</f>
        <v>2068586.73</v>
      </c>
      <c r="E58" s="86">
        <f>E59</f>
        <v>2000777.9</v>
      </c>
      <c r="F58" s="77"/>
    </row>
    <row r="59" spans="1:6" ht="32.25" customHeight="1">
      <c r="A59" s="45" t="s">
        <v>100</v>
      </c>
      <c r="B59" s="282"/>
      <c r="C59" s="58">
        <v>200</v>
      </c>
      <c r="D59" s="74">
        <v>2068586.73</v>
      </c>
      <c r="E59" s="86">
        <v>2000777.9</v>
      </c>
      <c r="F59" s="77"/>
    </row>
    <row r="60" spans="1:6" ht="19.5" customHeight="1">
      <c r="A60" s="263" t="s">
        <v>136</v>
      </c>
      <c r="B60" s="267" t="s">
        <v>141</v>
      </c>
      <c r="C60" s="76"/>
      <c r="D60" s="74">
        <f>D61+D63+D67+D71+D69+D73+D75+D77+D79</f>
        <v>6138650.5800000001</v>
      </c>
      <c r="E60" s="74">
        <f>E61+E63+E67+E69+E71+E73+E75+E77+E79</f>
        <v>6138650.5800000001</v>
      </c>
      <c r="F60" s="77"/>
    </row>
    <row r="61" spans="1:6" ht="21.75" customHeight="1">
      <c r="A61" s="63" t="s">
        <v>137</v>
      </c>
      <c r="B61" s="236" t="s">
        <v>142</v>
      </c>
      <c r="C61" s="76"/>
      <c r="D61" s="74">
        <f>D62</f>
        <v>990000</v>
      </c>
      <c r="E61" s="86">
        <f>E62</f>
        <v>990000</v>
      </c>
      <c r="F61" s="77"/>
    </row>
    <row r="62" spans="1:6" ht="82.5" customHeight="1">
      <c r="A62" s="45" t="s">
        <v>146</v>
      </c>
      <c r="B62" s="282"/>
      <c r="C62" s="58">
        <v>100</v>
      </c>
      <c r="D62" s="74">
        <v>990000</v>
      </c>
      <c r="E62" s="86">
        <v>990000</v>
      </c>
      <c r="F62" s="77"/>
    </row>
    <row r="63" spans="1:6" ht="19.5" customHeight="1">
      <c r="A63" s="63" t="s">
        <v>138</v>
      </c>
      <c r="B63" s="236" t="s">
        <v>143</v>
      </c>
      <c r="C63" s="76"/>
      <c r="D63" s="74">
        <f>SUM(D64:D66)</f>
        <v>4761000</v>
      </c>
      <c r="E63" s="86">
        <f>E64+E66+E65</f>
        <v>4761000</v>
      </c>
      <c r="F63" s="77"/>
    </row>
    <row r="64" spans="1:6" ht="78.75" customHeight="1">
      <c r="A64" s="45" t="s">
        <v>146</v>
      </c>
      <c r="B64" s="282"/>
      <c r="C64" s="58">
        <v>100</v>
      </c>
      <c r="D64" s="86">
        <v>4167000</v>
      </c>
      <c r="E64" s="86">
        <v>4167000</v>
      </c>
      <c r="F64" s="77"/>
    </row>
    <row r="65" spans="1:9" ht="34.5" customHeight="1">
      <c r="A65" s="45" t="s">
        <v>100</v>
      </c>
      <c r="B65" s="282"/>
      <c r="C65" s="58">
        <v>200</v>
      </c>
      <c r="D65" s="86">
        <v>538000</v>
      </c>
      <c r="E65" s="86">
        <v>538000</v>
      </c>
      <c r="F65" s="77"/>
    </row>
    <row r="66" spans="1:9" ht="18" customHeight="1">
      <c r="A66" s="45" t="s">
        <v>101</v>
      </c>
      <c r="B66" s="282"/>
      <c r="C66" s="58">
        <v>800</v>
      </c>
      <c r="D66" s="86">
        <v>56000</v>
      </c>
      <c r="E66" s="86">
        <v>56000</v>
      </c>
      <c r="F66" s="77"/>
    </row>
    <row r="67" spans="1:9" ht="24" customHeight="1">
      <c r="A67" s="27" t="s">
        <v>139</v>
      </c>
      <c r="B67" s="236" t="s">
        <v>144</v>
      </c>
      <c r="C67" s="76"/>
      <c r="D67" s="74">
        <f>D68</f>
        <v>150000</v>
      </c>
      <c r="E67" s="86">
        <f>E68</f>
        <v>150000</v>
      </c>
      <c r="F67" s="77"/>
    </row>
    <row r="68" spans="1:9" ht="34.5" customHeight="1">
      <c r="A68" s="45" t="s">
        <v>100</v>
      </c>
      <c r="B68" s="282"/>
      <c r="C68" s="58">
        <v>200</v>
      </c>
      <c r="D68" s="74">
        <v>150000</v>
      </c>
      <c r="E68" s="86">
        <v>150000</v>
      </c>
      <c r="F68" s="77"/>
    </row>
    <row r="69" spans="1:9" ht="69.75" customHeight="1">
      <c r="A69" s="45" t="s">
        <v>140</v>
      </c>
      <c r="B69" s="238" t="s">
        <v>145</v>
      </c>
      <c r="C69" s="73"/>
      <c r="D69" s="74">
        <f>D70</f>
        <v>67210.17</v>
      </c>
      <c r="E69" s="86">
        <f>E70</f>
        <v>67210.17</v>
      </c>
      <c r="F69" s="77"/>
    </row>
    <row r="70" spans="1:9" ht="34.5" customHeight="1">
      <c r="A70" s="78" t="s">
        <v>99</v>
      </c>
      <c r="B70" s="79"/>
      <c r="C70" s="80">
        <v>500</v>
      </c>
      <c r="D70" s="74">
        <v>67210.17</v>
      </c>
      <c r="E70" s="86">
        <v>67210.17</v>
      </c>
      <c r="F70" s="77"/>
    </row>
    <row r="71" spans="1:9" ht="24" customHeight="1">
      <c r="A71" s="97" t="s">
        <v>170</v>
      </c>
      <c r="B71" s="236" t="s">
        <v>171</v>
      </c>
      <c r="C71" s="60"/>
      <c r="D71" s="74">
        <f>D72</f>
        <v>5000</v>
      </c>
      <c r="E71" s="86">
        <f>E72</f>
        <v>5000</v>
      </c>
      <c r="F71" s="77"/>
    </row>
    <row r="72" spans="1:9" ht="24.75" customHeight="1">
      <c r="A72" s="97" t="s">
        <v>172</v>
      </c>
      <c r="B72" s="282"/>
      <c r="C72" s="60">
        <v>730</v>
      </c>
      <c r="D72" s="250">
        <v>5000</v>
      </c>
      <c r="E72" s="86">
        <v>5000</v>
      </c>
      <c r="F72" s="77"/>
    </row>
    <row r="73" spans="1:9" ht="64.5" customHeight="1">
      <c r="A73" s="45" t="s">
        <v>148</v>
      </c>
      <c r="B73" s="236" t="s">
        <v>152</v>
      </c>
      <c r="C73" s="76"/>
      <c r="D73" s="74">
        <f>D74</f>
        <v>47937.31</v>
      </c>
      <c r="E73" s="74">
        <f>E74</f>
        <v>47937.31</v>
      </c>
      <c r="F73" s="77"/>
      <c r="G73" s="67"/>
      <c r="H73" s="67"/>
      <c r="I73" s="67"/>
    </row>
    <row r="74" spans="1:9" ht="24" customHeight="1">
      <c r="A74" s="97" t="s">
        <v>99</v>
      </c>
      <c r="B74" s="282"/>
      <c r="C74" s="60">
        <v>500</v>
      </c>
      <c r="D74" s="74">
        <v>47937.31</v>
      </c>
      <c r="E74" s="255">
        <v>47937.31</v>
      </c>
      <c r="F74" s="77"/>
      <c r="G74" s="67"/>
      <c r="H74" s="67"/>
      <c r="I74" s="67"/>
    </row>
    <row r="75" spans="1:9" ht="60" customHeight="1">
      <c r="A75" s="45" t="s">
        <v>149</v>
      </c>
      <c r="B75" s="236" t="s">
        <v>153</v>
      </c>
      <c r="C75" s="76"/>
      <c r="D75" s="74">
        <f>D76</f>
        <v>94246.67</v>
      </c>
      <c r="E75" s="255">
        <f>E76</f>
        <v>94246.67</v>
      </c>
      <c r="F75" s="77"/>
      <c r="G75" s="67"/>
      <c r="H75" s="67"/>
      <c r="I75" s="67"/>
    </row>
    <row r="76" spans="1:9" ht="21" customHeight="1">
      <c r="A76" s="97" t="s">
        <v>99</v>
      </c>
      <c r="B76" s="282"/>
      <c r="C76" s="60">
        <v>500</v>
      </c>
      <c r="D76" s="74">
        <v>94246.67</v>
      </c>
      <c r="E76" s="256">
        <v>94246.67</v>
      </c>
      <c r="F76" s="77"/>
      <c r="G76" s="67"/>
      <c r="H76" s="67"/>
      <c r="I76" s="67"/>
    </row>
    <row r="77" spans="1:9" ht="80.25" customHeight="1">
      <c r="A77" s="45" t="s">
        <v>156</v>
      </c>
      <c r="B77" s="236" t="s">
        <v>154</v>
      </c>
      <c r="C77" s="76"/>
      <c r="D77" s="74">
        <f>D78</f>
        <v>13474.19</v>
      </c>
      <c r="E77" s="255">
        <f>E78</f>
        <v>13474.19</v>
      </c>
      <c r="F77" s="77"/>
      <c r="G77" s="67"/>
      <c r="H77" s="67"/>
      <c r="I77" s="67"/>
    </row>
    <row r="78" spans="1:9" ht="22.5" customHeight="1">
      <c r="A78" s="97" t="s">
        <v>99</v>
      </c>
      <c r="B78" s="282"/>
      <c r="C78" s="60">
        <v>500</v>
      </c>
      <c r="D78" s="74">
        <v>13474.19</v>
      </c>
      <c r="E78" s="255">
        <v>13474.19</v>
      </c>
      <c r="F78" s="77"/>
      <c r="G78" s="67"/>
      <c r="H78" s="67"/>
      <c r="I78" s="67"/>
    </row>
    <row r="79" spans="1:9" ht="70.5" customHeight="1">
      <c r="A79" s="64" t="s">
        <v>150</v>
      </c>
      <c r="B79" s="235" t="s">
        <v>155</v>
      </c>
      <c r="C79" s="268"/>
      <c r="D79" s="100">
        <f>D80</f>
        <v>9782.24</v>
      </c>
      <c r="E79" s="257">
        <f>E80</f>
        <v>9782.24</v>
      </c>
      <c r="F79" s="77"/>
      <c r="G79" s="67"/>
      <c r="H79" s="67"/>
      <c r="I79" s="67"/>
    </row>
    <row r="80" spans="1:9" ht="22.5" customHeight="1">
      <c r="A80" s="97" t="s">
        <v>99</v>
      </c>
      <c r="B80" s="282"/>
      <c r="C80" s="283">
        <v>500</v>
      </c>
      <c r="D80" s="74">
        <v>9782.24</v>
      </c>
      <c r="E80" s="255">
        <v>9782.24</v>
      </c>
      <c r="F80" s="77"/>
      <c r="G80" s="67"/>
      <c r="H80" s="67"/>
      <c r="I80" s="67"/>
    </row>
    <row r="81" spans="1:6" ht="18" customHeight="1">
      <c r="A81" s="269" t="s">
        <v>60</v>
      </c>
      <c r="B81" s="101"/>
      <c r="C81" s="270"/>
      <c r="D81" s="74">
        <f>D12+D22+D26+D30+D34+D44+D50+D60</f>
        <v>27274685.32</v>
      </c>
      <c r="E81" s="74">
        <f>E12+E22+E26+E30+E34+E44+E50+E60</f>
        <v>27502433.32</v>
      </c>
      <c r="F81" s="249"/>
    </row>
    <row r="82" spans="1:6" s="16" customFormat="1" ht="21" customHeight="1">
      <c r="A82" s="271" t="s">
        <v>291</v>
      </c>
      <c r="B82" s="270"/>
      <c r="C82" s="284"/>
      <c r="D82" s="74">
        <v>405000</v>
      </c>
      <c r="E82" s="74">
        <v>780000</v>
      </c>
      <c r="F82" s="249"/>
    </row>
    <row r="83" spans="1:6" s="16" customFormat="1" ht="22.5" customHeight="1">
      <c r="A83" s="272" t="s">
        <v>290</v>
      </c>
      <c r="B83" s="270"/>
      <c r="C83" s="284"/>
      <c r="D83" s="74">
        <f>D81+D82</f>
        <v>27679685.32</v>
      </c>
      <c r="E83" s="74">
        <f>E81+E82</f>
        <v>28282433.32</v>
      </c>
      <c r="F83" s="249"/>
    </row>
    <row r="84" spans="1:6" s="16" customFormat="1" ht="15" customHeight="1">
      <c r="A84" s="251"/>
      <c r="B84" s="251"/>
      <c r="C84" s="253"/>
      <c r="D84" s="252"/>
      <c r="E84" s="249"/>
      <c r="F84" s="249"/>
    </row>
    <row r="85" spans="1:6" s="16" customFormat="1" ht="21.75" customHeight="1">
      <c r="A85" s="251"/>
      <c r="B85" s="251"/>
      <c r="C85" s="253"/>
      <c r="D85" s="252"/>
      <c r="E85" s="249"/>
      <c r="F85" s="249"/>
    </row>
    <row r="86" spans="1:6" s="16" customFormat="1" ht="28.5" customHeight="1">
      <c r="A86" s="251"/>
      <c r="B86" s="251"/>
      <c r="C86" s="253"/>
      <c r="D86" s="252"/>
      <c r="E86" s="77"/>
      <c r="F86" s="77"/>
    </row>
    <row r="87" spans="1:6" s="16" customFormat="1" ht="27" customHeight="1">
      <c r="A87" s="251"/>
      <c r="B87" s="251"/>
      <c r="C87" s="253"/>
      <c r="D87" s="252"/>
      <c r="E87" s="249"/>
      <c r="F87" s="249"/>
    </row>
    <row r="88" spans="1:6" s="16" customFormat="1" ht="27" customHeight="1">
      <c r="A88" s="251"/>
      <c r="B88" s="251"/>
      <c r="C88" s="253"/>
      <c r="D88" s="252"/>
      <c r="E88" s="77"/>
      <c r="F88" s="77"/>
    </row>
    <row r="89" spans="1:6" s="16" customFormat="1" ht="13.5" customHeight="1">
      <c r="A89" s="251"/>
      <c r="B89" s="251"/>
      <c r="C89" s="253"/>
      <c r="D89" s="252"/>
      <c r="E89" s="249"/>
      <c r="F89" s="249"/>
    </row>
    <row r="90" spans="1:6" s="16" customFormat="1" ht="18" customHeight="1">
      <c r="A90" s="251"/>
      <c r="B90" s="251"/>
      <c r="C90" s="253"/>
      <c r="D90" s="252"/>
      <c r="E90" s="77"/>
      <c r="F90" s="77"/>
    </row>
    <row r="91" spans="1:6" s="16" customFormat="1" ht="28.5" customHeight="1">
      <c r="A91" s="251"/>
      <c r="B91" s="251"/>
      <c r="C91" s="253"/>
      <c r="D91" s="252"/>
      <c r="E91" s="285"/>
      <c r="F91" s="285"/>
    </row>
    <row r="92" spans="1:6" s="16" customFormat="1" ht="25.5" customHeight="1">
      <c r="A92" s="251"/>
      <c r="B92" s="251"/>
      <c r="C92" s="253"/>
      <c r="D92" s="252"/>
      <c r="E92" s="285"/>
      <c r="F92" s="285"/>
    </row>
    <row r="93" spans="1:6" s="16" customFormat="1" ht="25.5" customHeight="1">
      <c r="A93" s="106"/>
      <c r="B93" s="251"/>
      <c r="C93" s="253"/>
      <c r="D93" s="234"/>
      <c r="E93" s="285"/>
      <c r="F93" s="285"/>
    </row>
    <row r="94" spans="1:6" s="16" customFormat="1" ht="25.5" customHeight="1">
      <c r="A94" s="106"/>
      <c r="B94" s="251"/>
      <c r="C94" s="253"/>
      <c r="D94" s="234"/>
      <c r="E94" s="285"/>
      <c r="F94" s="285"/>
    </row>
    <row r="95" spans="1:6" s="16" customFormat="1" ht="25.5" customHeight="1">
      <c r="A95" s="251"/>
      <c r="B95" s="251"/>
      <c r="C95" s="253"/>
      <c r="D95" s="234"/>
      <c r="E95" s="285"/>
      <c r="F95" s="285"/>
    </row>
    <row r="96" spans="1:6" s="16" customFormat="1" ht="28.5" customHeight="1">
      <c r="A96" s="273"/>
      <c r="B96" s="273"/>
      <c r="C96" s="253"/>
      <c r="D96" s="277"/>
      <c r="E96" s="285"/>
      <c r="F96" s="285"/>
    </row>
    <row r="97" spans="1:6" s="16" customFormat="1" ht="18.75" customHeight="1">
      <c r="A97" s="251"/>
      <c r="B97" s="251"/>
      <c r="C97" s="274"/>
      <c r="D97" s="252"/>
      <c r="E97" s="285"/>
      <c r="F97" s="285"/>
    </row>
    <row r="98" spans="1:6" s="16" customFormat="1" ht="18.75" customHeight="1">
      <c r="A98" s="106"/>
      <c r="B98" s="113"/>
      <c r="C98" s="253"/>
      <c r="D98" s="234"/>
      <c r="E98" s="285"/>
      <c r="F98" s="285"/>
    </row>
    <row r="99" spans="1:6" s="16" customFormat="1" ht="68.25" customHeight="1">
      <c r="A99" s="276"/>
      <c r="B99" s="253"/>
      <c r="C99" s="234"/>
      <c r="D99" s="253"/>
      <c r="E99" s="285"/>
      <c r="F99" s="285"/>
    </row>
    <row r="100" spans="1:6" s="16" customFormat="1" ht="16.5" customHeight="1">
      <c r="A100" s="276"/>
      <c r="B100" s="253"/>
      <c r="C100" s="253"/>
      <c r="D100" s="253"/>
      <c r="E100" s="77"/>
      <c r="F100" s="77"/>
    </row>
    <row r="101" spans="1:6" s="16" customFormat="1" ht="22.5" customHeight="1">
      <c r="A101" s="275"/>
      <c r="B101" s="274"/>
      <c r="C101" s="253"/>
      <c r="D101" s="274"/>
      <c r="E101" s="77"/>
      <c r="F101" s="77"/>
    </row>
    <row r="102" spans="1:6" s="16" customFormat="1" ht="16.5" customHeight="1">
      <c r="A102" s="276"/>
      <c r="B102" s="253"/>
      <c r="C102" s="274"/>
      <c r="D102" s="253"/>
      <c r="E102" s="77"/>
      <c r="F102" s="77"/>
    </row>
    <row r="103" spans="1:6" s="16" customFormat="1" ht="16.5" customHeight="1">
      <c r="A103" s="106"/>
      <c r="B103" s="113"/>
      <c r="C103" s="253"/>
      <c r="D103" s="234"/>
      <c r="E103" s="77"/>
      <c r="F103" s="77"/>
    </row>
    <row r="104" spans="1:6" s="16" customFormat="1" ht="66" customHeight="1">
      <c r="A104" s="276"/>
      <c r="B104" s="253"/>
      <c r="C104" s="234"/>
      <c r="D104" s="253"/>
      <c r="E104" s="77"/>
      <c r="F104" s="77"/>
    </row>
    <row r="105" spans="1:6" s="16" customFormat="1" ht="20.25" customHeight="1">
      <c r="A105" s="276"/>
      <c r="B105" s="253"/>
      <c r="C105" s="253"/>
      <c r="D105" s="253"/>
      <c r="E105" s="77"/>
      <c r="F105" s="77"/>
    </row>
    <row r="106" spans="1:6" s="16" customFormat="1">
      <c r="A106" s="273"/>
      <c r="B106" s="274"/>
      <c r="C106" s="253"/>
      <c r="D106" s="274"/>
      <c r="E106" s="77"/>
      <c r="F106" s="77"/>
    </row>
    <row r="107" spans="1:6" s="16" customFormat="1">
      <c r="A107" s="106"/>
      <c r="B107" s="253"/>
      <c r="C107" s="274"/>
      <c r="D107" s="253"/>
      <c r="E107" s="77"/>
      <c r="F107" s="77"/>
    </row>
    <row r="108" spans="1:6" s="16" customFormat="1">
      <c r="A108" s="106"/>
      <c r="B108" s="253"/>
      <c r="C108" s="113"/>
      <c r="D108" s="253"/>
      <c r="E108" s="77"/>
      <c r="F108" s="77"/>
    </row>
    <row r="109" spans="1:6" s="16" customFormat="1">
      <c r="A109" s="106"/>
      <c r="B109" s="253"/>
      <c r="C109" s="113"/>
      <c r="D109" s="253"/>
      <c r="E109" s="77"/>
      <c r="F109" s="77"/>
    </row>
    <row r="110" spans="1:6" s="16" customFormat="1">
      <c r="A110" s="106"/>
      <c r="B110" s="253"/>
      <c r="C110" s="113"/>
      <c r="D110" s="253"/>
      <c r="E110" s="77"/>
      <c r="F110" s="77"/>
    </row>
    <row r="111" spans="1:6" s="16" customFormat="1">
      <c r="A111" s="106"/>
      <c r="B111" s="253"/>
      <c r="C111" s="113"/>
      <c r="D111" s="253"/>
      <c r="E111" s="77"/>
      <c r="F111" s="77"/>
    </row>
    <row r="112" spans="1:6" s="16" customFormat="1">
      <c r="A112" s="106"/>
      <c r="B112" s="253"/>
      <c r="C112" s="113"/>
      <c r="D112" s="253"/>
      <c r="E112" s="77"/>
      <c r="F112" s="77"/>
    </row>
    <row r="113" spans="1:6" s="16" customFormat="1" ht="27.75" customHeight="1">
      <c r="A113" s="106"/>
      <c r="B113" s="253"/>
      <c r="C113" s="113"/>
      <c r="D113" s="253"/>
      <c r="E113" s="77"/>
      <c r="F113" s="77"/>
    </row>
    <row r="114" spans="1:6" s="16" customFormat="1">
      <c r="A114" s="106"/>
      <c r="B114" s="253"/>
      <c r="C114" s="113"/>
      <c r="D114" s="253"/>
      <c r="E114" s="77"/>
      <c r="F114" s="77"/>
    </row>
    <row r="115" spans="1:6" s="16" customFormat="1">
      <c r="A115" s="106"/>
      <c r="B115" s="253"/>
      <c r="C115" s="113"/>
      <c r="D115" s="253"/>
      <c r="E115" s="77"/>
      <c r="F115" s="77"/>
    </row>
    <row r="116" spans="1:6" s="16" customFormat="1">
      <c r="A116" s="106"/>
      <c r="B116" s="253"/>
      <c r="C116" s="113"/>
      <c r="D116" s="253"/>
      <c r="E116" s="77"/>
      <c r="F116" s="77"/>
    </row>
    <row r="117" spans="1:6" s="16" customFormat="1" ht="56.25" customHeight="1">
      <c r="A117" s="106"/>
      <c r="B117" s="253"/>
      <c r="C117" s="113"/>
      <c r="D117" s="234"/>
      <c r="E117" s="77"/>
      <c r="F117" s="77"/>
    </row>
    <row r="118" spans="1:6" s="16" customFormat="1" ht="20.25" customHeight="1">
      <c r="A118" s="276"/>
      <c r="B118" s="253"/>
      <c r="C118" s="253"/>
      <c r="D118" s="253"/>
      <c r="E118" s="77"/>
      <c r="F118" s="77"/>
    </row>
    <row r="119" spans="1:6" s="16" customFormat="1">
      <c r="A119" s="276"/>
      <c r="B119" s="253"/>
      <c r="C119" s="253"/>
      <c r="D119" s="253"/>
      <c r="E119" s="77"/>
      <c r="F119" s="77"/>
    </row>
    <row r="120" spans="1:6" s="16" customFormat="1">
      <c r="A120" s="106"/>
      <c r="B120" s="253"/>
      <c r="C120" s="253"/>
      <c r="D120" s="253"/>
      <c r="E120" s="77"/>
      <c r="F120" s="77"/>
    </row>
    <row r="121" spans="1:6" s="16" customFormat="1" ht="66" customHeight="1">
      <c r="A121" s="106"/>
      <c r="B121" s="253"/>
      <c r="C121" s="113"/>
      <c r="D121" s="274"/>
      <c r="E121" s="77"/>
      <c r="F121" s="77"/>
    </row>
    <row r="122" spans="1:6" s="16" customFormat="1">
      <c r="A122" s="276"/>
      <c r="B122" s="253"/>
      <c r="C122" s="113"/>
      <c r="D122" s="253"/>
      <c r="E122" s="77"/>
      <c r="F122" s="77"/>
    </row>
    <row r="123" spans="1:6" s="16" customFormat="1" ht="20.25" customHeight="1">
      <c r="A123" s="275"/>
      <c r="B123" s="274"/>
      <c r="C123" s="253"/>
      <c r="D123" s="274"/>
      <c r="E123" s="77"/>
      <c r="F123" s="77"/>
    </row>
    <row r="124" spans="1:6" s="16" customFormat="1" ht="20.25" customHeight="1">
      <c r="A124" s="276"/>
      <c r="B124" s="253"/>
      <c r="C124" s="274"/>
      <c r="D124" s="253"/>
      <c r="E124" s="77"/>
      <c r="F124" s="77"/>
    </row>
    <row r="125" spans="1:6" s="16" customFormat="1" ht="16.5" customHeight="1">
      <c r="A125" s="106"/>
      <c r="B125" s="113"/>
      <c r="C125" s="253"/>
      <c r="D125" s="234"/>
      <c r="E125" s="77"/>
      <c r="F125" s="77"/>
    </row>
    <row r="126" spans="1:6" s="16" customFormat="1" ht="67.5" customHeight="1">
      <c r="A126" s="276"/>
      <c r="B126" s="253"/>
      <c r="C126" s="234"/>
      <c r="D126" s="253"/>
      <c r="E126" s="77"/>
      <c r="F126" s="77"/>
    </row>
    <row r="127" spans="1:6" s="16" customFormat="1" ht="20.25" customHeight="1">
      <c r="A127" s="276"/>
      <c r="B127" s="253"/>
      <c r="C127" s="253"/>
      <c r="D127" s="253"/>
      <c r="E127" s="77"/>
      <c r="F127" s="77"/>
    </row>
    <row r="128" spans="1:6" s="16" customFormat="1" ht="28.5" customHeight="1">
      <c r="A128" s="273"/>
      <c r="B128" s="273"/>
      <c r="C128" s="253"/>
      <c r="D128" s="277"/>
      <c r="E128" s="77"/>
      <c r="F128" s="77"/>
    </row>
    <row r="129" spans="1:6" s="16" customFormat="1" ht="26.25" customHeight="1">
      <c r="A129" s="251"/>
      <c r="B129" s="251"/>
      <c r="C129" s="274"/>
      <c r="D129" s="252"/>
      <c r="E129" s="77"/>
      <c r="F129" s="77"/>
    </row>
    <row r="130" spans="1:6" s="16" customFormat="1" ht="16.5" customHeight="1">
      <c r="A130" s="251"/>
      <c r="B130" s="251"/>
      <c r="C130" s="253"/>
      <c r="D130" s="253"/>
      <c r="E130" s="77"/>
      <c r="F130" s="77"/>
    </row>
    <row r="131" spans="1:6" s="16" customFormat="1" ht="16.5" customHeight="1">
      <c r="A131" s="251"/>
      <c r="B131" s="251"/>
      <c r="C131" s="253"/>
      <c r="D131" s="252"/>
      <c r="E131" s="77"/>
      <c r="F131" s="77"/>
    </row>
    <row r="132" spans="1:6" s="16" customFormat="1" ht="21.75" customHeight="1">
      <c r="A132" s="278"/>
      <c r="B132" s="278"/>
      <c r="C132" s="253"/>
      <c r="D132" s="279"/>
      <c r="E132" s="280"/>
      <c r="F132" s="280"/>
    </row>
    <row r="133" spans="1:6" s="16" customFormat="1" ht="20.25" customHeight="1">
      <c r="A133" s="254"/>
      <c r="B133" s="254"/>
      <c r="C133" s="281"/>
      <c r="D133" s="254"/>
    </row>
    <row r="134" spans="1:6" s="16" customFormat="1">
      <c r="C134" s="254"/>
    </row>
    <row r="135" spans="1:6">
      <c r="C135" s="16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E1"/>
    <mergeCell ref="A2:E2"/>
    <mergeCell ref="A3:E3"/>
    <mergeCell ref="A4:E4"/>
    <mergeCell ref="A5:B5"/>
    <mergeCell ref="C5:E5"/>
  </mergeCells>
  <pageMargins left="0.78740157480314965" right="0.39370078740157483" top="0.78740157480314965" bottom="0.78740157480314965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3</vt:i4>
      </vt:variant>
    </vt:vector>
  </HeadingPairs>
  <TitlesOfParts>
    <vt:vector size="16" baseType="lpstr">
      <vt:lpstr>Перечень </vt:lpstr>
      <vt:lpstr>дох 15</vt:lpstr>
      <vt:lpstr>дох 16-17</vt:lpstr>
      <vt:lpstr>по разд 15</vt:lpstr>
      <vt:lpstr>по разд 16-17</vt:lpstr>
      <vt:lpstr>5</vt:lpstr>
      <vt:lpstr>6</vt:lpstr>
      <vt:lpstr>по виду расх 15</vt:lpstr>
      <vt:lpstr>по виду расх16-17</vt:lpstr>
      <vt:lpstr>межб.трансф</vt:lpstr>
      <vt:lpstr>межб.16-17</vt:lpstr>
      <vt:lpstr>источники</vt:lpstr>
      <vt:lpstr>источ. 16-17</vt:lpstr>
      <vt:lpstr>'по виду расх 15'!Заголовки_для_печати</vt:lpstr>
      <vt:lpstr>'по виду расх16-17'!Заголовки_для_печати</vt:lpstr>
      <vt:lpstr>'по виду расх 15'!Область_печати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bpos</cp:lastModifiedBy>
  <cp:lastPrinted>2014-12-19T06:01:30Z</cp:lastPrinted>
  <dcterms:created xsi:type="dcterms:W3CDTF">2004-12-15T11:07:42Z</dcterms:created>
  <dcterms:modified xsi:type="dcterms:W3CDTF">2014-12-25T10:24:54Z</dcterms:modified>
</cp:coreProperties>
</file>